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930" windowHeight="6480" tabRatio="933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  <sheet name="2004" sheetId="19" r:id="rId19"/>
    <sheet name="2003" sheetId="20" r:id="rId20"/>
    <sheet name="2002" sheetId="21" r:id="rId21"/>
    <sheet name="2001" sheetId="22" r:id="rId22"/>
    <sheet name="2000" sheetId="23" r:id="rId23"/>
    <sheet name="1999" sheetId="24" r:id="rId24"/>
    <sheet name="1998" sheetId="25" r:id="rId25"/>
    <sheet name="1997" sheetId="26" r:id="rId26"/>
    <sheet name="1996" sheetId="27" r:id="rId27"/>
    <sheet name="1995" sheetId="28" r:id="rId28"/>
    <sheet name="1994" sheetId="29" r:id="rId29"/>
    <sheet name="1993" sheetId="30" r:id="rId30"/>
    <sheet name="1992" sheetId="31" r:id="rId31"/>
    <sheet name="1991" sheetId="32" r:id="rId32"/>
    <sheet name="Hoja4" sheetId="33" r:id="rId33"/>
    <sheet name="Hoja5" sheetId="34" r:id="rId34"/>
    <sheet name="Hoja6" sheetId="35" r:id="rId35"/>
    <sheet name="Hoja7" sheetId="36" r:id="rId36"/>
    <sheet name="Hoja8" sheetId="37" r:id="rId37"/>
    <sheet name="Hoja9" sheetId="38" r:id="rId38"/>
    <sheet name="Hoja10" sheetId="39" r:id="rId39"/>
    <sheet name="Hoja11" sheetId="40" r:id="rId40"/>
    <sheet name="Hoja12" sheetId="41" r:id="rId41"/>
    <sheet name="Hoja13" sheetId="42" r:id="rId42"/>
    <sheet name="Hoja14" sheetId="43" r:id="rId43"/>
    <sheet name="Hoja15" sheetId="44" r:id="rId44"/>
    <sheet name="Hoja16" sheetId="45" r:id="rId45"/>
  </sheets>
  <definedNames/>
  <calcPr fullCalcOnLoad="1"/>
</workbook>
</file>

<file path=xl/sharedStrings.xml><?xml version="1.0" encoding="utf-8"?>
<sst xmlns="http://schemas.openxmlformats.org/spreadsheetml/2006/main" count="1716" uniqueCount="81">
  <si>
    <t>ENERO</t>
  </si>
  <si>
    <t>FEBRERO</t>
  </si>
  <si>
    <t>MARZO</t>
  </si>
  <si>
    <t>ABRIL</t>
  </si>
  <si>
    <t>MAYO</t>
  </si>
  <si>
    <t>JUNIO</t>
  </si>
  <si>
    <t>1er.SEMESTRE</t>
  </si>
  <si>
    <t>JULIO</t>
  </si>
  <si>
    <t>AGOSTO</t>
  </si>
  <si>
    <t>SETIEMBRE</t>
  </si>
  <si>
    <t>OCTUBRE</t>
  </si>
  <si>
    <t>NOVIEMBRE</t>
  </si>
  <si>
    <t>DICIEMBRE</t>
  </si>
  <si>
    <t>2do.SEMESTRE</t>
  </si>
  <si>
    <t>ANUAL</t>
  </si>
  <si>
    <t>PORCENTAJE</t>
  </si>
  <si>
    <t>10 L..</t>
  </si>
  <si>
    <t>5 L..</t>
  </si>
  <si>
    <t>3 L.</t>
  </si>
  <si>
    <t>1 1/2 L..</t>
  </si>
  <si>
    <t>1 L.</t>
  </si>
  <si>
    <t>TETRA - PACK</t>
  </si>
  <si>
    <t>750 c.c.</t>
  </si>
  <si>
    <t>500 c.c.</t>
  </si>
  <si>
    <t>V.C.P.</t>
  </si>
  <si>
    <t>VERMOUTH</t>
  </si>
  <si>
    <t>JUGO DE UVA</t>
  </si>
  <si>
    <t>LIC. y ESP.COM.</t>
  </si>
  <si>
    <t>LIC. V.C.P.</t>
  </si>
  <si>
    <t>TOTAL VINO NAC.</t>
  </si>
  <si>
    <t>IMP. COMUN</t>
  </si>
  <si>
    <t>IMP. V.C.P.</t>
  </si>
  <si>
    <t>LIC. y ESP.V.C.P.</t>
  </si>
  <si>
    <t>TOTAL IMP.</t>
  </si>
  <si>
    <t>TOTAL GRAL.</t>
  </si>
  <si>
    <t>IMPORTADOS: 1) LIC. y ESP V.C.P. 2) LIC. y ESP. COM. 3) VERMOUTH. 4) JUGO DE UVA</t>
  </si>
  <si>
    <t xml:space="preserve"> </t>
  </si>
  <si>
    <t>REFERENCIA: 1) IMPORTADO SE TOMA SOLO EL TOTAL</t>
  </si>
  <si>
    <t>---------------</t>
  </si>
  <si>
    <t>-----------------</t>
  </si>
  <si>
    <t>REFERENCIA: 1) NO EXISTEN VALORES PARA CAPACIDAD DE: 1 1/2 L - TB - V.C.P. - LIC. V.C.P.-</t>
  </si>
  <si>
    <t xml:space="preserve">                      2) IMPORTADO SE TOMA SOLO EL TOTAL</t>
  </si>
  <si>
    <t>------------------------</t>
  </si>
  <si>
    <t>-------------------</t>
  </si>
  <si>
    <t>----------------</t>
  </si>
  <si>
    <t>--------------------</t>
  </si>
  <si>
    <t>------------------</t>
  </si>
  <si>
    <t>-------------------------</t>
  </si>
  <si>
    <t>----------------------</t>
  </si>
  <si>
    <t>BOLSA PLASTICA</t>
  </si>
  <si>
    <r>
      <t>NOTA</t>
    </r>
    <r>
      <rPr>
        <b/>
        <sz val="10"/>
        <rFont val="Arial"/>
        <family val="0"/>
      </rPr>
      <t>:  A partir de 1998 se agrega para NACIONALES:  1) JUGO DE UVA. 2) BOLSA PLASTICA</t>
    </r>
  </si>
  <si>
    <t>VERMOUTH COMUN</t>
  </si>
  <si>
    <t>VERMOUTH V.C.P.</t>
  </si>
  <si>
    <r>
      <t>NOTA</t>
    </r>
    <r>
      <rPr>
        <b/>
        <sz val="10"/>
        <rFont val="Arial"/>
        <family val="0"/>
      </rPr>
      <t>:  A partir de 1999 se agrega para IMPORTADOS:  1) VERMOUTH VCP</t>
    </r>
  </si>
  <si>
    <t>ESP. NAT. VCP</t>
  </si>
  <si>
    <t>VALORES</t>
  </si>
  <si>
    <t>A) NACIONALES</t>
  </si>
  <si>
    <t>B) IMPORTADOS</t>
  </si>
  <si>
    <t>LIC.y ESP. V.C.P.</t>
  </si>
  <si>
    <t>LIC. y ESP. COM.</t>
  </si>
  <si>
    <t>LIC. y ESP. V.C.P.</t>
  </si>
  <si>
    <t>LIC. Y ESP. V.C.P.</t>
  </si>
  <si>
    <t>LIC. y ESP. 1 L.COM.</t>
  </si>
  <si>
    <t>1er.</t>
  </si>
  <si>
    <t>SEMESTRE</t>
  </si>
  <si>
    <t>LIC. y ESP. 750 c.c COM.</t>
  </si>
  <si>
    <r>
      <t xml:space="preserve">A) </t>
    </r>
    <r>
      <rPr>
        <b/>
        <u val="single"/>
        <sz val="10"/>
        <color indexed="12"/>
        <rFont val="Arial"/>
        <family val="2"/>
      </rPr>
      <t>NACIONALES</t>
    </r>
  </si>
  <si>
    <r>
      <t xml:space="preserve">B) </t>
    </r>
    <r>
      <rPr>
        <b/>
        <u val="single"/>
        <sz val="10"/>
        <color indexed="14"/>
        <rFont val="Arial"/>
        <family val="2"/>
      </rPr>
      <t>IMPORTADOS</t>
    </r>
  </si>
  <si>
    <t>2do.</t>
  </si>
  <si>
    <r>
      <t>B)</t>
    </r>
    <r>
      <rPr>
        <b/>
        <u val="single"/>
        <sz val="10"/>
        <color indexed="14"/>
        <rFont val="Arial"/>
        <family val="2"/>
      </rPr>
      <t xml:space="preserve"> IMPORTADOS</t>
    </r>
  </si>
  <si>
    <t xml:space="preserve">         SECCIÓN VALORES</t>
  </si>
  <si>
    <t>2º</t>
  </si>
  <si>
    <t>FEB.</t>
  </si>
  <si>
    <t>SEPT.</t>
  </si>
  <si>
    <t>OCT.</t>
  </si>
  <si>
    <t>NOV.</t>
  </si>
  <si>
    <t>DIC.</t>
  </si>
  <si>
    <t>SEM.</t>
  </si>
  <si>
    <t>PORCEN.</t>
  </si>
  <si>
    <t>LIC. y ESP.MESA</t>
  </si>
  <si>
    <t>IMP. MESA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</si>
</sst>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U&quot;\ #,##0_);\(&quot;$U&quot;\ #,##0\)"/>
    <numFmt numFmtId="167" formatCode="&quot;$U&quot;\ #,##0_);[Red]\(&quot;$U&quot;\ #,##0\)"/>
    <numFmt numFmtId="168" formatCode="&quot;$U&quot;\ #,##0.00_);\(&quot;$U&quot;\ #,##0.00\)"/>
    <numFmt numFmtId="169" formatCode="&quot;$U&quot;\ #,##0.00_);[Red]\(&quot;$U&quot;\ #,##0.00\)"/>
    <numFmt numFmtId="170" formatCode="_(&quot;$U&quot;\ * #,##0_);_(&quot;$U&quot;\ * \(#,##0\);_(&quot;$U&quot;\ * &quot;-&quot;_);_(@_)"/>
    <numFmt numFmtId="171" formatCode="_(* #,##0_);_(* \(#,##0\);_(* &quot;-&quot;_);_(@_)"/>
    <numFmt numFmtId="172" formatCode="_(&quot;$U&quot;\ * #,##0.00_);_(&quot;$U&quot;\ * \(#,##0.00\);_(&quot;$U&quot;\ * &quot;-&quot;??_);_(@_)"/>
    <numFmt numFmtId="173" formatCode="_(* #,##0.00_);_(* \(#,##0.00\);_(* &quot;-&quot;??_);_(@_)"/>
    <numFmt numFmtId="174" formatCode="&quot;$U&quot;\ #,##0;&quot;$U&quot;\ \-#,##0"/>
    <numFmt numFmtId="175" formatCode="&quot;$U&quot;\ #,##0;[Red]&quot;$U&quot;\ \-#,##0"/>
    <numFmt numFmtId="176" formatCode="&quot;$U&quot;\ #,##0.00;&quot;$U&quot;\ \-#,##0.00"/>
    <numFmt numFmtId="177" formatCode="&quot;$U&quot;\ #,##0.00;[Red]&quot;$U&quot;\ \-#,##0.00"/>
    <numFmt numFmtId="178" formatCode="_ &quot;$U&quot;\ * #,##0_ ;_ &quot;$U&quot;\ * \-#,##0_ ;_ &quot;$U&quot;\ * &quot;-&quot;_ ;_ @_ "/>
    <numFmt numFmtId="179" formatCode="_ * #,##0_ ;_ * \-#,##0_ ;_ * &quot;-&quot;_ ;_ @_ "/>
    <numFmt numFmtId="180" formatCode="_ &quot;$U&quot;\ * #,##0.00_ ;_ &quot;$U&quot;\ * \-#,##0.00_ ;_ &quot;$U&quot;\ * &quot;-&quot;??_ ;_ @_ "/>
    <numFmt numFmtId="181" formatCode="_ * #,##0.00_ ;_ * \-#,##0.00_ ;_ * &quot;-&quot;??_ ;_ @_ 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&quot;NU$&quot;\ #,##0_);\(&quot;NU$&quot;\ #,##0\)"/>
    <numFmt numFmtId="197" formatCode="&quot;NU$&quot;\ #,##0_);[Red]\(&quot;NU$&quot;\ #,##0\)"/>
    <numFmt numFmtId="198" formatCode="&quot;NU$&quot;\ #,##0.00_);\(&quot;NU$&quot;\ #,##0.00\)"/>
    <numFmt numFmtId="199" formatCode="&quot;NU$&quot;\ #,##0.00_);[Red]\(&quot;NU$&quot;\ #,##0.00\)"/>
    <numFmt numFmtId="200" formatCode="_(&quot;NU$&quot;\ * #,##0_);_(&quot;NU$&quot;\ * \(#,##0\);_(&quot;NU$&quot;\ * &quot;-&quot;_);_(@_)"/>
    <numFmt numFmtId="201" formatCode="_(&quot;NU$&quot;\ * #,##0.00_);_(&quot;NU$&quot;\ * \(#,##0.00\);_(&quot;NU$&quot;\ * &quot;-&quot;??_);_(@_)"/>
    <numFmt numFmtId="202" formatCode="_-* #,##0.0\ _P_t_s_-;\-* #,##0.0\ _P_t_s_-;_-* &quot;-&quot;??\ _P_t_s_-;_-@_-"/>
    <numFmt numFmtId="203" formatCode="_-* #,##0\ _P_t_s_-;\-* #,##0\ _P_t_s_-;_-* &quot;-&quot;??\ _P_t_s_-;_-@_-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i/>
      <sz val="10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u val="single"/>
      <sz val="10"/>
      <color indexed="14"/>
      <name val="Arial"/>
      <family val="2"/>
    </font>
    <font>
      <b/>
      <i/>
      <sz val="10"/>
      <color indexed="57"/>
      <name val="Arial"/>
      <family val="2"/>
    </font>
    <font>
      <sz val="10"/>
      <color indexed="57"/>
      <name val="Arial"/>
      <family val="2"/>
    </font>
    <font>
      <sz val="10"/>
      <color indexed="2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i/>
      <sz val="11"/>
      <color indexed="20"/>
      <name val="Arial"/>
      <family val="2"/>
    </font>
    <font>
      <b/>
      <sz val="11"/>
      <color indexed="20"/>
      <name val="Arial"/>
      <family val="2"/>
    </font>
    <font>
      <b/>
      <i/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2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/>
    </xf>
    <xf numFmtId="3" fontId="0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2" fontId="1" fillId="0" borderId="10" xfId="0" applyNumberFormat="1" applyFont="1" applyBorder="1" applyAlignment="1" quotePrefix="1">
      <alignment horizontal="center"/>
    </xf>
    <xf numFmtId="3" fontId="0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49" fontId="0" fillId="0" borderId="10" xfId="0" applyNumberFormat="1" applyFont="1" applyBorder="1" applyAlignment="1" quotePrefix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 quotePrefix="1">
      <alignment horizontal="left"/>
    </xf>
    <xf numFmtId="3" fontId="0" fillId="0" borderId="13" xfId="0" applyNumberFormat="1" applyBorder="1" applyAlignment="1">
      <alignment/>
    </xf>
    <xf numFmtId="0" fontId="1" fillId="0" borderId="10" xfId="0" applyFont="1" applyFill="1" applyBorder="1" applyAlignment="1" quotePrefix="1">
      <alignment horizontal="center"/>
    </xf>
    <xf numFmtId="3" fontId="0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15" xfId="0" applyNumberFormat="1" applyFill="1" applyBorder="1" applyAlignment="1">
      <alignment/>
    </xf>
    <xf numFmtId="0" fontId="5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6" fillId="0" borderId="10" xfId="0" applyNumberFormat="1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/>
    </xf>
    <xf numFmtId="9" fontId="11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10" fontId="9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10" fontId="10" fillId="0" borderId="10" xfId="0" applyNumberFormat="1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0" fontId="12" fillId="0" borderId="10" xfId="0" applyNumberFormat="1" applyFont="1" applyBorder="1" applyAlignment="1">
      <alignment/>
    </xf>
    <xf numFmtId="10" fontId="12" fillId="0" borderId="10" xfId="0" applyNumberFormat="1" applyFont="1" applyFill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 quotePrefix="1">
      <alignment horizontal="left"/>
    </xf>
    <xf numFmtId="49" fontId="19" fillId="0" borderId="10" xfId="0" applyNumberFormat="1" applyFont="1" applyBorder="1" applyAlignment="1" quotePrefix="1">
      <alignment horizontal="left"/>
    </xf>
    <xf numFmtId="3" fontId="20" fillId="0" borderId="10" xfId="0" applyNumberFormat="1" applyFont="1" applyFill="1" applyBorder="1" applyAlignment="1">
      <alignment/>
    </xf>
    <xf numFmtId="3" fontId="20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1" fillId="0" borderId="17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10" fontId="3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8" fillId="0" borderId="18" xfId="0" applyFont="1" applyBorder="1" applyAlignment="1">
      <alignment horizontal="center"/>
    </xf>
    <xf numFmtId="3" fontId="21" fillId="0" borderId="10" xfId="0" applyNumberFormat="1" applyFont="1" applyBorder="1" applyAlignment="1">
      <alignment/>
    </xf>
    <xf numFmtId="10" fontId="22" fillId="0" borderId="10" xfId="0" applyNumberFormat="1" applyFont="1" applyBorder="1" applyAlignment="1">
      <alignment/>
    </xf>
    <xf numFmtId="10" fontId="22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23" fillId="0" borderId="10" xfId="0" applyNumberFormat="1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0" fillId="0" borderId="10" xfId="49" applyNumberFormat="1" applyFont="1" applyBorder="1" applyAlignment="1" quotePrefix="1">
      <alignment horizontal="right"/>
    </xf>
    <xf numFmtId="3" fontId="0" fillId="0" borderId="10" xfId="49" applyNumberFormat="1" applyFont="1" applyBorder="1" applyAlignment="1">
      <alignment horizontal="right"/>
    </xf>
    <xf numFmtId="3" fontId="0" fillId="0" borderId="10" xfId="49" applyNumberFormat="1" applyFont="1" applyFill="1" applyBorder="1" applyAlignment="1">
      <alignment horizontal="right"/>
    </xf>
    <xf numFmtId="3" fontId="0" fillId="0" borderId="10" xfId="49" applyNumberFormat="1" applyFont="1" applyFill="1" applyBorder="1" applyAlignment="1" quotePrefix="1">
      <alignment horizontal="right"/>
    </xf>
    <xf numFmtId="3" fontId="8" fillId="0" borderId="18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right"/>
    </xf>
    <xf numFmtId="203" fontId="0" fillId="0" borderId="10" xfId="49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25" fillId="0" borderId="10" xfId="0" applyFont="1" applyBorder="1" applyAlignment="1" quotePrefix="1">
      <alignment horizontal="center"/>
    </xf>
    <xf numFmtId="3" fontId="31" fillId="0" borderId="10" xfId="0" applyNumberFormat="1" applyFont="1" applyBorder="1" applyAlignment="1">
      <alignment/>
    </xf>
    <xf numFmtId="3" fontId="32" fillId="0" borderId="10" xfId="0" applyNumberFormat="1" applyFont="1" applyBorder="1" applyAlignment="1">
      <alignment/>
    </xf>
    <xf numFmtId="3" fontId="31" fillId="0" borderId="0" xfId="0" applyNumberFormat="1" applyFont="1" applyAlignment="1">
      <alignment/>
    </xf>
    <xf numFmtId="3" fontId="31" fillId="0" borderId="10" xfId="49" applyNumberFormat="1" applyFont="1" applyBorder="1" applyAlignment="1" quotePrefix="1">
      <alignment horizontal="right"/>
    </xf>
    <xf numFmtId="3" fontId="33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10" fontId="33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center"/>
    </xf>
    <xf numFmtId="3" fontId="31" fillId="0" borderId="10" xfId="49" applyNumberFormat="1" applyFont="1" applyBorder="1" applyAlignment="1">
      <alignment horizontal="right"/>
    </xf>
    <xf numFmtId="12" fontId="25" fillId="0" borderId="10" xfId="0" applyNumberFormat="1" applyFont="1" applyBorder="1" applyAlignment="1" quotePrefix="1">
      <alignment horizontal="center"/>
    </xf>
    <xf numFmtId="0" fontId="25" fillId="0" borderId="10" xfId="0" applyFont="1" applyFill="1" applyBorder="1" applyAlignment="1">
      <alignment horizontal="center"/>
    </xf>
    <xf numFmtId="3" fontId="31" fillId="0" borderId="10" xfId="0" applyNumberFormat="1" applyFont="1" applyFill="1" applyBorder="1" applyAlignment="1">
      <alignment/>
    </xf>
    <xf numFmtId="3" fontId="31" fillId="0" borderId="10" xfId="49" applyNumberFormat="1" applyFont="1" applyFill="1" applyBorder="1" applyAlignment="1">
      <alignment horizontal="right"/>
    </xf>
    <xf numFmtId="0" fontId="25" fillId="0" borderId="10" xfId="0" applyFont="1" applyFill="1" applyBorder="1" applyAlignment="1" quotePrefix="1">
      <alignment horizontal="center"/>
    </xf>
    <xf numFmtId="3" fontId="31" fillId="0" borderId="10" xfId="49" applyNumberFormat="1" applyFont="1" applyFill="1" applyBorder="1" applyAlignment="1" quotePrefix="1">
      <alignment horizontal="right"/>
    </xf>
    <xf numFmtId="0" fontId="34" fillId="0" borderId="10" xfId="0" applyFont="1" applyBorder="1" applyAlignment="1">
      <alignment horizontal="center"/>
    </xf>
    <xf numFmtId="3" fontId="34" fillId="0" borderId="10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10" fontId="34" fillId="0" borderId="10" xfId="0" applyNumberFormat="1" applyFont="1" applyBorder="1" applyAlignment="1">
      <alignment/>
    </xf>
    <xf numFmtId="0" fontId="29" fillId="0" borderId="18" xfId="0" applyFont="1" applyBorder="1" applyAlignment="1">
      <alignment horizontal="center"/>
    </xf>
    <xf numFmtId="3" fontId="31" fillId="0" borderId="11" xfId="0" applyNumberFormat="1" applyFont="1" applyBorder="1" applyAlignment="1">
      <alignment/>
    </xf>
    <xf numFmtId="3" fontId="32" fillId="0" borderId="11" xfId="0" applyNumberFormat="1" applyFont="1" applyBorder="1" applyAlignment="1">
      <alignment/>
    </xf>
    <xf numFmtId="3" fontId="29" fillId="0" borderId="18" xfId="0" applyNumberFormat="1" applyFont="1" applyBorder="1" applyAlignment="1">
      <alignment horizontal="left"/>
    </xf>
    <xf numFmtId="0" fontId="31" fillId="0" borderId="12" xfId="0" applyFont="1" applyBorder="1" applyAlignment="1">
      <alignment/>
    </xf>
    <xf numFmtId="0" fontId="25" fillId="0" borderId="14" xfId="0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3" fontId="31" fillId="0" borderId="15" xfId="0" applyNumberFormat="1" applyFont="1" applyFill="1" applyBorder="1" applyAlignment="1">
      <alignment/>
    </xf>
    <xf numFmtId="3" fontId="31" fillId="0" borderId="13" xfId="0" applyNumberFormat="1" applyFont="1" applyBorder="1" applyAlignment="1">
      <alignment/>
    </xf>
    <xf numFmtId="0" fontId="25" fillId="0" borderId="0" xfId="0" applyFont="1" applyAlignment="1">
      <alignment horizontal="center"/>
    </xf>
    <xf numFmtId="3" fontId="32" fillId="0" borderId="0" xfId="0" applyNumberFormat="1" applyFont="1" applyAlignment="1">
      <alignment/>
    </xf>
    <xf numFmtId="0" fontId="31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3" fontId="28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9" fontId="28" fillId="0" borderId="10" xfId="0" applyNumberFormat="1" applyFont="1" applyBorder="1" applyAlignment="1">
      <alignment/>
    </xf>
    <xf numFmtId="0" fontId="36" fillId="0" borderId="19" xfId="0" applyFont="1" applyBorder="1" applyAlignment="1">
      <alignment horizontal="center" vertical="center"/>
    </xf>
    <xf numFmtId="10" fontId="35" fillId="0" borderId="1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M35" sqref="M35"/>
    </sheetView>
  </sheetViews>
  <sheetFormatPr defaultColWidth="11.421875" defaultRowHeight="12.75"/>
  <cols>
    <col min="1" max="1" width="19.28125" style="0" customWidth="1"/>
    <col min="2" max="7" width="10.140625" style="0" customWidth="1"/>
    <col min="8" max="8" width="11.28125" style="0" customWidth="1"/>
    <col min="9" max="14" width="10.140625" style="0" customWidth="1"/>
    <col min="15" max="16" width="11.28125" style="0" customWidth="1"/>
    <col min="17" max="17" width="10.140625" style="0" customWidth="1"/>
  </cols>
  <sheetData>
    <row r="1" spans="1:17" ht="15" thickBot="1" thickTop="1">
      <c r="A1" s="91"/>
      <c r="B1" s="92" t="s">
        <v>0</v>
      </c>
      <c r="C1" s="92" t="s">
        <v>72</v>
      </c>
      <c r="D1" s="92" t="s">
        <v>2</v>
      </c>
      <c r="E1" s="92" t="s">
        <v>3</v>
      </c>
      <c r="F1" s="92" t="s">
        <v>4</v>
      </c>
      <c r="G1" s="92" t="s">
        <v>5</v>
      </c>
      <c r="H1" s="93" t="s">
        <v>63</v>
      </c>
      <c r="I1" s="92" t="s">
        <v>7</v>
      </c>
      <c r="J1" s="92" t="s">
        <v>8</v>
      </c>
      <c r="K1" s="92" t="s">
        <v>73</v>
      </c>
      <c r="L1" s="92" t="s">
        <v>74</v>
      </c>
      <c r="M1" s="94" t="s">
        <v>75</v>
      </c>
      <c r="N1" s="92" t="s">
        <v>76</v>
      </c>
      <c r="O1" s="95" t="s">
        <v>71</v>
      </c>
      <c r="P1" s="95" t="s">
        <v>14</v>
      </c>
      <c r="Q1" s="95" t="s">
        <v>78</v>
      </c>
    </row>
    <row r="2" spans="1:17" ht="15" thickBot="1" thickTop="1">
      <c r="A2" s="96" t="s">
        <v>56</v>
      </c>
      <c r="B2" s="97"/>
      <c r="C2" s="98"/>
      <c r="D2" s="98"/>
      <c r="E2" s="98"/>
      <c r="F2" s="98"/>
      <c r="G2" s="98"/>
      <c r="H2" s="99" t="s">
        <v>77</v>
      </c>
      <c r="I2" s="100"/>
      <c r="J2" s="139"/>
      <c r="K2" s="98"/>
      <c r="L2" s="98"/>
      <c r="M2" s="98"/>
      <c r="N2" s="98"/>
      <c r="O2" s="101" t="s">
        <v>77</v>
      </c>
      <c r="P2" s="102"/>
      <c r="Q2" s="102"/>
    </row>
    <row r="3" spans="1:17" ht="15" thickBot="1" thickTop="1">
      <c r="A3" s="103" t="s">
        <v>16</v>
      </c>
      <c r="B3" s="104">
        <v>940650</v>
      </c>
      <c r="C3" s="104">
        <v>1221350</v>
      </c>
      <c r="D3" s="104">
        <v>1469060</v>
      </c>
      <c r="E3" s="104">
        <v>1357500</v>
      </c>
      <c r="F3" s="104">
        <v>1442000</v>
      </c>
      <c r="G3" s="104">
        <v>1400450</v>
      </c>
      <c r="H3" s="105">
        <f aca="true" t="shared" si="0" ref="H3:H16">SUM(B3:G3)</f>
        <v>7831010</v>
      </c>
      <c r="I3" s="104">
        <v>1155550</v>
      </c>
      <c r="J3" s="104">
        <v>1257920</v>
      </c>
      <c r="K3" s="107">
        <v>1496520</v>
      </c>
      <c r="L3" s="107">
        <v>1166400</v>
      </c>
      <c r="M3" s="104">
        <v>1551040</v>
      </c>
      <c r="N3" s="104">
        <v>1679730</v>
      </c>
      <c r="O3" s="108">
        <f aca="true" t="shared" si="1" ref="O3:O16">SUM(I3:N3)</f>
        <v>8307160</v>
      </c>
      <c r="P3" s="109">
        <f aca="true" t="shared" si="2" ref="P3:P16">SUM(H3+O3)</f>
        <v>16138170</v>
      </c>
      <c r="Q3" s="110">
        <f>SUM(P3/$P$28)</f>
        <v>0.2521075472156157</v>
      </c>
    </row>
    <row r="4" spans="1:17" ht="15" thickBot="1" thickTop="1">
      <c r="A4" s="103" t="s">
        <v>17</v>
      </c>
      <c r="B4" s="104">
        <v>347850</v>
      </c>
      <c r="C4" s="104">
        <v>484100</v>
      </c>
      <c r="D4" s="104">
        <v>395750</v>
      </c>
      <c r="E4" s="104">
        <v>457925</v>
      </c>
      <c r="F4" s="104">
        <v>514550</v>
      </c>
      <c r="G4" s="104">
        <v>543100</v>
      </c>
      <c r="H4" s="105">
        <f t="shared" si="0"/>
        <v>2743275</v>
      </c>
      <c r="I4" s="104">
        <v>372890</v>
      </c>
      <c r="J4" s="104">
        <v>551645</v>
      </c>
      <c r="K4" s="107">
        <v>328650</v>
      </c>
      <c r="L4" s="107">
        <v>374550</v>
      </c>
      <c r="M4" s="104">
        <v>496025</v>
      </c>
      <c r="N4" s="104">
        <v>671910</v>
      </c>
      <c r="O4" s="108">
        <f t="shared" si="1"/>
        <v>2795670</v>
      </c>
      <c r="P4" s="109">
        <f t="shared" si="2"/>
        <v>5538945</v>
      </c>
      <c r="Q4" s="110">
        <f aca="true" t="shared" si="3" ref="Q4:Q25">SUM(P4/$P$28)</f>
        <v>0.0865283881699225</v>
      </c>
    </row>
    <row r="5" spans="1:17" ht="15" thickBot="1" thickTop="1">
      <c r="A5" s="111" t="s">
        <v>18</v>
      </c>
      <c r="B5" s="104">
        <v>209250</v>
      </c>
      <c r="C5" s="104">
        <v>463590</v>
      </c>
      <c r="D5" s="104">
        <v>360780</v>
      </c>
      <c r="E5" s="104">
        <v>370620</v>
      </c>
      <c r="F5" s="104">
        <v>547230</v>
      </c>
      <c r="G5" s="104">
        <v>486660</v>
      </c>
      <c r="H5" s="105">
        <f t="shared" si="0"/>
        <v>2438130</v>
      </c>
      <c r="I5" s="104">
        <v>327738</v>
      </c>
      <c r="J5" s="104">
        <v>508422</v>
      </c>
      <c r="K5" s="112">
        <v>264330</v>
      </c>
      <c r="L5" s="112">
        <v>399480</v>
      </c>
      <c r="M5" s="104">
        <v>453288</v>
      </c>
      <c r="N5" s="104">
        <v>531570</v>
      </c>
      <c r="O5" s="108">
        <f t="shared" si="1"/>
        <v>2484828</v>
      </c>
      <c r="P5" s="109">
        <f t="shared" si="2"/>
        <v>4922958</v>
      </c>
      <c r="Q5" s="110">
        <f t="shared" si="3"/>
        <v>0.07690555164715038</v>
      </c>
    </row>
    <row r="6" spans="1:17" ht="15" thickBot="1" thickTop="1">
      <c r="A6" s="113" t="s">
        <v>19</v>
      </c>
      <c r="B6" s="104">
        <v>152725</v>
      </c>
      <c r="C6" s="104">
        <v>220200</v>
      </c>
      <c r="D6" s="104">
        <v>178500</v>
      </c>
      <c r="E6" s="104">
        <v>217254</v>
      </c>
      <c r="F6" s="104">
        <v>323029</v>
      </c>
      <c r="G6" s="104">
        <v>368367</v>
      </c>
      <c r="H6" s="105">
        <f t="shared" si="0"/>
        <v>1460075</v>
      </c>
      <c r="I6" s="104">
        <v>280049</v>
      </c>
      <c r="J6" s="104">
        <v>388725</v>
      </c>
      <c r="K6" s="107">
        <v>262350</v>
      </c>
      <c r="L6" s="107">
        <v>346375</v>
      </c>
      <c r="M6" s="107">
        <v>319800</v>
      </c>
      <c r="N6" s="104">
        <v>295475</v>
      </c>
      <c r="O6" s="108">
        <f t="shared" si="1"/>
        <v>1892774</v>
      </c>
      <c r="P6" s="109">
        <f t="shared" si="2"/>
        <v>3352849</v>
      </c>
      <c r="Q6" s="110">
        <f t="shared" si="3"/>
        <v>0.05237759532675203</v>
      </c>
    </row>
    <row r="7" spans="1:17" ht="15" thickBot="1" thickTop="1">
      <c r="A7" s="103" t="s">
        <v>20</v>
      </c>
      <c r="B7" s="104">
        <v>22200</v>
      </c>
      <c r="C7" s="104">
        <v>24500</v>
      </c>
      <c r="D7" s="104">
        <v>20200</v>
      </c>
      <c r="E7" s="104">
        <v>27320</v>
      </c>
      <c r="F7" s="104">
        <v>42700</v>
      </c>
      <c r="G7" s="104">
        <v>11200</v>
      </c>
      <c r="H7" s="105">
        <f t="shared" si="0"/>
        <v>148120</v>
      </c>
      <c r="I7" s="104">
        <v>35920</v>
      </c>
      <c r="J7" s="104">
        <v>18500</v>
      </c>
      <c r="K7" s="107">
        <v>49200</v>
      </c>
      <c r="L7" s="107">
        <v>22600</v>
      </c>
      <c r="M7" s="104">
        <v>16900</v>
      </c>
      <c r="N7" s="104">
        <v>20700</v>
      </c>
      <c r="O7" s="108">
        <f t="shared" si="1"/>
        <v>163820</v>
      </c>
      <c r="P7" s="109">
        <f t="shared" si="2"/>
        <v>311940</v>
      </c>
      <c r="Q7" s="110">
        <f t="shared" si="3"/>
        <v>0.00487306976431895</v>
      </c>
    </row>
    <row r="8" spans="1:17" ht="15" thickBot="1" thickTop="1">
      <c r="A8" s="103" t="s">
        <v>21</v>
      </c>
      <c r="B8" s="104">
        <v>1720186</v>
      </c>
      <c r="C8" s="104">
        <v>543000</v>
      </c>
      <c r="D8" s="104">
        <v>918000</v>
      </c>
      <c r="E8" s="104">
        <v>826000</v>
      </c>
      <c r="F8" s="104">
        <v>2385900</v>
      </c>
      <c r="G8" s="104">
        <v>3748500</v>
      </c>
      <c r="H8" s="105">
        <f t="shared" si="0"/>
        <v>10141586</v>
      </c>
      <c r="I8" s="104">
        <v>499750</v>
      </c>
      <c r="J8" s="104">
        <v>2555000</v>
      </c>
      <c r="K8" s="107">
        <v>2180500</v>
      </c>
      <c r="L8" s="107">
        <v>2883800</v>
      </c>
      <c r="M8" s="104">
        <v>2425500</v>
      </c>
      <c r="N8" s="104">
        <v>2502200</v>
      </c>
      <c r="O8" s="108">
        <f t="shared" si="1"/>
        <v>13046750</v>
      </c>
      <c r="P8" s="109">
        <f t="shared" si="2"/>
        <v>23188336</v>
      </c>
      <c r="Q8" s="110">
        <f t="shared" si="3"/>
        <v>0.36224395411447274</v>
      </c>
    </row>
    <row r="9" spans="1:17" ht="15" thickBot="1" thickTop="1">
      <c r="A9" s="103" t="s">
        <v>22</v>
      </c>
      <c r="B9" s="104">
        <v>17636</v>
      </c>
      <c r="C9" s="104">
        <v>9750</v>
      </c>
      <c r="D9" s="104">
        <v>13950</v>
      </c>
      <c r="E9" s="104">
        <v>20175</v>
      </c>
      <c r="F9" s="104">
        <v>13886</v>
      </c>
      <c r="G9" s="104">
        <v>19785</v>
      </c>
      <c r="H9" s="105">
        <f t="shared" si="0"/>
        <v>95182</v>
      </c>
      <c r="I9" s="104">
        <v>14925</v>
      </c>
      <c r="J9" s="104">
        <v>58350</v>
      </c>
      <c r="K9" s="107">
        <v>36921</v>
      </c>
      <c r="L9" s="107">
        <v>55014</v>
      </c>
      <c r="M9" s="104">
        <v>131160</v>
      </c>
      <c r="N9" s="104">
        <v>113060</v>
      </c>
      <c r="O9" s="108">
        <f t="shared" si="1"/>
        <v>409430</v>
      </c>
      <c r="P9" s="109">
        <f t="shared" si="2"/>
        <v>504612</v>
      </c>
      <c r="Q9" s="110">
        <f t="shared" si="3"/>
        <v>0.00788295659393638</v>
      </c>
    </row>
    <row r="10" spans="1:17" ht="15" thickBot="1" thickTop="1">
      <c r="A10" s="111" t="s">
        <v>23</v>
      </c>
      <c r="B10" s="104">
        <v>830</v>
      </c>
      <c r="C10" s="104">
        <v>825</v>
      </c>
      <c r="D10" s="104">
        <v>1967</v>
      </c>
      <c r="E10" s="104">
        <v>131</v>
      </c>
      <c r="F10" s="104">
        <v>3820</v>
      </c>
      <c r="G10" s="104">
        <v>9418</v>
      </c>
      <c r="H10" s="105">
        <f t="shared" si="0"/>
        <v>16991</v>
      </c>
      <c r="I10" s="104">
        <v>8213</v>
      </c>
      <c r="J10" s="104">
        <v>17792</v>
      </c>
      <c r="K10" s="112">
        <v>16297</v>
      </c>
      <c r="L10" s="112">
        <v>4907</v>
      </c>
      <c r="M10" s="104">
        <v>18865</v>
      </c>
      <c r="N10" s="104">
        <v>9405</v>
      </c>
      <c r="O10" s="108">
        <f t="shared" si="1"/>
        <v>75479</v>
      </c>
      <c r="P10" s="109">
        <f t="shared" si="2"/>
        <v>92470</v>
      </c>
      <c r="Q10" s="110">
        <f t="shared" si="3"/>
        <v>0.0014445494681880277</v>
      </c>
    </row>
    <row r="11" spans="1:17" ht="15" thickBot="1" thickTop="1">
      <c r="A11" s="114" t="s">
        <v>24</v>
      </c>
      <c r="B11" s="115">
        <v>185650</v>
      </c>
      <c r="C11" s="115">
        <v>169912</v>
      </c>
      <c r="D11" s="115">
        <v>245733</v>
      </c>
      <c r="E11" s="115">
        <v>145716</v>
      </c>
      <c r="F11" s="115">
        <v>445033</v>
      </c>
      <c r="G11" s="115">
        <v>784494</v>
      </c>
      <c r="H11" s="105">
        <f t="shared" si="0"/>
        <v>1976538</v>
      </c>
      <c r="I11" s="115">
        <v>311783</v>
      </c>
      <c r="J11" s="115">
        <v>303290</v>
      </c>
      <c r="K11" s="116">
        <v>445872</v>
      </c>
      <c r="L11" s="116">
        <v>390209</v>
      </c>
      <c r="M11" s="115">
        <v>445478</v>
      </c>
      <c r="N11" s="115">
        <v>552489</v>
      </c>
      <c r="O11" s="108">
        <f t="shared" si="1"/>
        <v>2449121</v>
      </c>
      <c r="P11" s="109">
        <f t="shared" si="2"/>
        <v>4425659</v>
      </c>
      <c r="Q11" s="110">
        <f t="shared" si="3"/>
        <v>0.06913683740490492</v>
      </c>
    </row>
    <row r="12" spans="1:17" ht="15" thickBot="1" thickTop="1">
      <c r="A12" s="111" t="s">
        <v>25</v>
      </c>
      <c r="B12" s="104">
        <v>5025</v>
      </c>
      <c r="C12" s="104">
        <v>7817</v>
      </c>
      <c r="D12" s="104">
        <v>1994</v>
      </c>
      <c r="E12" s="104">
        <v>4960</v>
      </c>
      <c r="F12" s="104">
        <v>9628</v>
      </c>
      <c r="G12" s="104">
        <v>10234</v>
      </c>
      <c r="H12" s="105">
        <f t="shared" si="0"/>
        <v>39658</v>
      </c>
      <c r="I12" s="104">
        <v>3274</v>
      </c>
      <c r="J12" s="104">
        <v>8539</v>
      </c>
      <c r="K12" s="112">
        <v>6864</v>
      </c>
      <c r="L12" s="112">
        <v>6590</v>
      </c>
      <c r="M12" s="104">
        <v>12200</v>
      </c>
      <c r="N12" s="104">
        <v>11799</v>
      </c>
      <c r="O12" s="108">
        <f t="shared" si="1"/>
        <v>49266</v>
      </c>
      <c r="P12" s="109">
        <f t="shared" si="2"/>
        <v>88924</v>
      </c>
      <c r="Q12" s="110">
        <f t="shared" si="3"/>
        <v>0.001389154503181055</v>
      </c>
    </row>
    <row r="13" spans="1:17" ht="15" thickBot="1" thickTop="1">
      <c r="A13" s="111" t="s">
        <v>26</v>
      </c>
      <c r="B13" s="104">
        <v>17800</v>
      </c>
      <c r="C13" s="104">
        <v>150</v>
      </c>
      <c r="D13" s="104">
        <v>75</v>
      </c>
      <c r="E13" s="104">
        <v>47150</v>
      </c>
      <c r="F13" s="104">
        <v>23075</v>
      </c>
      <c r="G13" s="104">
        <v>48500</v>
      </c>
      <c r="H13" s="105">
        <f t="shared" si="0"/>
        <v>136750</v>
      </c>
      <c r="I13" s="104">
        <v>3225</v>
      </c>
      <c r="J13" s="104">
        <v>150</v>
      </c>
      <c r="K13" s="112">
        <v>375</v>
      </c>
      <c r="L13" s="112">
        <v>25700</v>
      </c>
      <c r="M13" s="104">
        <v>0</v>
      </c>
      <c r="N13" s="104">
        <v>262</v>
      </c>
      <c r="O13" s="108">
        <f t="shared" si="1"/>
        <v>29712</v>
      </c>
      <c r="P13" s="109">
        <f t="shared" si="2"/>
        <v>166462</v>
      </c>
      <c r="Q13" s="110">
        <f t="shared" si="3"/>
        <v>0.0026004389918191356</v>
      </c>
    </row>
    <row r="14" spans="1:17" ht="15" thickBot="1" thickTop="1">
      <c r="A14" s="117" t="s">
        <v>79</v>
      </c>
      <c r="B14" s="115">
        <v>8870</v>
      </c>
      <c r="C14" s="115">
        <v>1200</v>
      </c>
      <c r="D14" s="115">
        <v>800</v>
      </c>
      <c r="E14" s="115">
        <v>1212</v>
      </c>
      <c r="F14" s="115">
        <v>3565</v>
      </c>
      <c r="G14" s="115">
        <v>0</v>
      </c>
      <c r="H14" s="105">
        <f t="shared" si="0"/>
        <v>15647</v>
      </c>
      <c r="I14" s="115">
        <v>2620</v>
      </c>
      <c r="J14" s="115">
        <v>2860</v>
      </c>
      <c r="K14" s="118">
        <v>800</v>
      </c>
      <c r="L14" s="118">
        <v>1600</v>
      </c>
      <c r="M14" s="115">
        <v>7210</v>
      </c>
      <c r="N14" s="115">
        <v>2775</v>
      </c>
      <c r="O14" s="108">
        <f t="shared" si="1"/>
        <v>17865</v>
      </c>
      <c r="P14" s="109">
        <f t="shared" si="2"/>
        <v>33512</v>
      </c>
      <c r="Q14" s="110">
        <f t="shared" si="3"/>
        <v>0.0005235183494962385</v>
      </c>
    </row>
    <row r="15" spans="1:17" ht="15" thickBot="1" thickTop="1">
      <c r="A15" s="111" t="s">
        <v>58</v>
      </c>
      <c r="B15" s="104">
        <v>100</v>
      </c>
      <c r="C15" s="104">
        <v>1000</v>
      </c>
      <c r="D15" s="104">
        <v>1787</v>
      </c>
      <c r="E15" s="104">
        <v>1265</v>
      </c>
      <c r="F15" s="104">
        <v>3275</v>
      </c>
      <c r="G15" s="104">
        <v>950</v>
      </c>
      <c r="H15" s="105">
        <f t="shared" si="0"/>
        <v>8377</v>
      </c>
      <c r="I15" s="104">
        <v>888</v>
      </c>
      <c r="J15" s="104">
        <v>4612</v>
      </c>
      <c r="K15" s="112">
        <v>1025</v>
      </c>
      <c r="L15" s="112">
        <v>1175</v>
      </c>
      <c r="M15" s="104">
        <v>6890</v>
      </c>
      <c r="N15" s="104">
        <v>5455</v>
      </c>
      <c r="O15" s="108">
        <f t="shared" si="1"/>
        <v>20045</v>
      </c>
      <c r="P15" s="109">
        <f t="shared" si="2"/>
        <v>28422</v>
      </c>
      <c r="Q15" s="110">
        <f t="shared" si="3"/>
        <v>0.0004440032982030942</v>
      </c>
    </row>
    <row r="16" spans="1:17" ht="15" thickBot="1" thickTop="1">
      <c r="A16" s="111" t="s">
        <v>54</v>
      </c>
      <c r="B16" s="104">
        <v>8719</v>
      </c>
      <c r="C16" s="104">
        <v>0</v>
      </c>
      <c r="D16" s="104">
        <v>1650</v>
      </c>
      <c r="E16" s="104">
        <v>5099</v>
      </c>
      <c r="F16" s="104">
        <v>937</v>
      </c>
      <c r="G16" s="104">
        <v>1875</v>
      </c>
      <c r="H16" s="105">
        <f t="shared" si="0"/>
        <v>18280</v>
      </c>
      <c r="I16" s="104">
        <v>3225</v>
      </c>
      <c r="J16" s="104">
        <v>9210</v>
      </c>
      <c r="K16" s="112">
        <v>21631</v>
      </c>
      <c r="L16" s="112">
        <v>29628</v>
      </c>
      <c r="M16" s="104">
        <v>19260</v>
      </c>
      <c r="N16" s="104">
        <v>32063</v>
      </c>
      <c r="O16" s="108">
        <f t="shared" si="1"/>
        <v>115017</v>
      </c>
      <c r="P16" s="109">
        <f t="shared" si="2"/>
        <v>133297</v>
      </c>
      <c r="Q16" s="110">
        <f t="shared" si="3"/>
        <v>0.0020823414130102685</v>
      </c>
    </row>
    <row r="17" spans="1:17" ht="15" thickBot="1" thickTop="1">
      <c r="A17" s="119" t="s">
        <v>29</v>
      </c>
      <c r="B17" s="120">
        <f>SUM(B3:B16)</f>
        <v>3637491</v>
      </c>
      <c r="C17" s="120">
        <f aca="true" t="shared" si="4" ref="C17:H17">SUM(C3:C16)</f>
        <v>3147394</v>
      </c>
      <c r="D17" s="120">
        <f t="shared" si="4"/>
        <v>3610246</v>
      </c>
      <c r="E17" s="120">
        <f t="shared" si="4"/>
        <v>3482327</v>
      </c>
      <c r="F17" s="120">
        <f>SUM(F3:F16)</f>
        <v>5758628</v>
      </c>
      <c r="G17" s="120">
        <f t="shared" si="4"/>
        <v>7433533</v>
      </c>
      <c r="H17" s="121">
        <f t="shared" si="4"/>
        <v>27069619</v>
      </c>
      <c r="I17" s="120">
        <f>SUM(I3:I16)</f>
        <v>3020050</v>
      </c>
      <c r="J17" s="120">
        <f aca="true" t="shared" si="5" ref="J17:P17">SUM(J3:J16)</f>
        <v>5685015</v>
      </c>
      <c r="K17" s="120">
        <f t="shared" si="5"/>
        <v>5111335</v>
      </c>
      <c r="L17" s="120">
        <f t="shared" si="5"/>
        <v>5708028</v>
      </c>
      <c r="M17" s="120">
        <f t="shared" si="5"/>
        <v>5903616</v>
      </c>
      <c r="N17" s="120">
        <f>SUM(N3:N16)</f>
        <v>6428893</v>
      </c>
      <c r="O17" s="120">
        <f t="shared" si="5"/>
        <v>31856937</v>
      </c>
      <c r="P17" s="120">
        <f t="shared" si="5"/>
        <v>58926556</v>
      </c>
      <c r="Q17" s="140">
        <f t="shared" si="3"/>
        <v>0.9205399062609714</v>
      </c>
    </row>
    <row r="18" spans="1:17" ht="15" thickBot="1" thickTop="1">
      <c r="A18" s="123" t="s">
        <v>57</v>
      </c>
      <c r="B18" s="124"/>
      <c r="C18" s="124"/>
      <c r="D18" s="124"/>
      <c r="E18" s="124"/>
      <c r="F18" s="124"/>
      <c r="G18" s="124"/>
      <c r="H18" s="125"/>
      <c r="I18" s="124"/>
      <c r="J18" s="124"/>
      <c r="K18" s="126"/>
      <c r="L18" s="126"/>
      <c r="M18" s="124"/>
      <c r="N18" s="124"/>
      <c r="O18" s="124"/>
      <c r="P18" s="124"/>
      <c r="Q18" s="110"/>
    </row>
    <row r="19" spans="1:17" ht="15" thickBot="1" thickTop="1">
      <c r="A19" s="111" t="s">
        <v>80</v>
      </c>
      <c r="B19" s="104">
        <v>19997</v>
      </c>
      <c r="C19" s="104">
        <v>90954</v>
      </c>
      <c r="D19" s="104">
        <v>17681</v>
      </c>
      <c r="E19" s="104">
        <v>11684</v>
      </c>
      <c r="F19" s="104">
        <v>65336</v>
      </c>
      <c r="G19" s="104">
        <v>2455</v>
      </c>
      <c r="H19" s="105">
        <f aca="true" t="shared" si="6" ref="H19:H26">SUM(B19:G19)</f>
        <v>208107</v>
      </c>
      <c r="I19" s="104">
        <v>74562</v>
      </c>
      <c r="J19" s="104">
        <v>77894</v>
      </c>
      <c r="K19" s="104">
        <v>134583</v>
      </c>
      <c r="L19" s="104">
        <v>265664</v>
      </c>
      <c r="M19" s="104">
        <v>5863</v>
      </c>
      <c r="N19" s="104">
        <v>214950</v>
      </c>
      <c r="O19" s="108">
        <f aca="true" t="shared" si="7" ref="O19:O25">SUM(I19:N19)</f>
        <v>773516</v>
      </c>
      <c r="P19" s="109">
        <f aca="true" t="shared" si="8" ref="P19:P25">SUM(H19+O19)</f>
        <v>981623</v>
      </c>
      <c r="Q19" s="110">
        <f t="shared" si="3"/>
        <v>0.01533473540187235</v>
      </c>
    </row>
    <row r="20" spans="1:17" ht="15" thickBot="1" thickTop="1">
      <c r="A20" s="111" t="s">
        <v>21</v>
      </c>
      <c r="B20" s="104">
        <v>0</v>
      </c>
      <c r="C20" s="104">
        <v>0</v>
      </c>
      <c r="D20" s="104">
        <v>0</v>
      </c>
      <c r="E20" s="104">
        <v>24460</v>
      </c>
      <c r="F20" s="104">
        <v>0</v>
      </c>
      <c r="G20" s="104">
        <v>0</v>
      </c>
      <c r="H20" s="105">
        <f t="shared" si="6"/>
        <v>24460</v>
      </c>
      <c r="I20" s="104">
        <v>0</v>
      </c>
      <c r="J20" s="104">
        <v>7130</v>
      </c>
      <c r="K20" s="104">
        <v>0</v>
      </c>
      <c r="L20" s="104">
        <v>0</v>
      </c>
      <c r="M20" s="104">
        <v>0</v>
      </c>
      <c r="N20" s="104">
        <v>0</v>
      </c>
      <c r="O20" s="108">
        <f t="shared" si="7"/>
        <v>7130</v>
      </c>
      <c r="P20" s="109">
        <f t="shared" si="8"/>
        <v>31590</v>
      </c>
      <c r="Q20" s="110">
        <f t="shared" si="3"/>
        <v>0.0004934932161788666</v>
      </c>
    </row>
    <row r="21" spans="1:17" ht="15" thickBot="1" thickTop="1">
      <c r="A21" s="128" t="s">
        <v>31</v>
      </c>
      <c r="B21" s="129">
        <v>136409</v>
      </c>
      <c r="C21" s="130">
        <v>191525</v>
      </c>
      <c r="D21" s="115">
        <v>214322</v>
      </c>
      <c r="E21" s="115">
        <v>211984</v>
      </c>
      <c r="F21" s="115">
        <v>426900</v>
      </c>
      <c r="G21" s="115">
        <v>202308</v>
      </c>
      <c r="H21" s="105">
        <f t="shared" si="6"/>
        <v>1383448</v>
      </c>
      <c r="I21" s="115">
        <v>288598</v>
      </c>
      <c r="J21" s="115">
        <v>335257</v>
      </c>
      <c r="K21" s="115">
        <v>347426</v>
      </c>
      <c r="L21" s="115">
        <v>257306</v>
      </c>
      <c r="M21" s="115">
        <v>253333</v>
      </c>
      <c r="N21" s="115">
        <v>331055</v>
      </c>
      <c r="O21" s="108">
        <f t="shared" si="7"/>
        <v>1812975</v>
      </c>
      <c r="P21" s="109">
        <f t="shared" si="8"/>
        <v>3196423</v>
      </c>
      <c r="Q21" s="110">
        <f t="shared" si="3"/>
        <v>0.04993393689579301</v>
      </c>
    </row>
    <row r="22" spans="1:17" ht="15" thickBot="1" thickTop="1">
      <c r="A22" s="103" t="s">
        <v>79</v>
      </c>
      <c r="B22" s="104">
        <v>1235</v>
      </c>
      <c r="C22" s="104">
        <v>4638</v>
      </c>
      <c r="D22" s="104">
        <v>0</v>
      </c>
      <c r="E22" s="104">
        <v>1117</v>
      </c>
      <c r="F22" s="104">
        <v>890</v>
      </c>
      <c r="G22" s="104">
        <v>1286</v>
      </c>
      <c r="H22" s="105">
        <f t="shared" si="6"/>
        <v>9166</v>
      </c>
      <c r="I22" s="104">
        <v>5710</v>
      </c>
      <c r="J22" s="104">
        <v>10118</v>
      </c>
      <c r="K22" s="104">
        <v>7645</v>
      </c>
      <c r="L22" s="104">
        <v>6134</v>
      </c>
      <c r="M22" s="104">
        <v>1882</v>
      </c>
      <c r="N22" s="104">
        <v>26875</v>
      </c>
      <c r="O22" s="108">
        <f t="shared" si="7"/>
        <v>58364</v>
      </c>
      <c r="P22" s="109">
        <f t="shared" si="8"/>
        <v>67530</v>
      </c>
      <c r="Q22" s="110">
        <f t="shared" si="3"/>
        <v>0.001054941338669163</v>
      </c>
    </row>
    <row r="23" spans="1:17" ht="15" thickBot="1" thickTop="1">
      <c r="A23" s="117" t="s">
        <v>32</v>
      </c>
      <c r="B23" s="115">
        <v>28168</v>
      </c>
      <c r="C23" s="115">
        <v>15391</v>
      </c>
      <c r="D23" s="115">
        <v>1429</v>
      </c>
      <c r="E23" s="115">
        <v>11944</v>
      </c>
      <c r="F23" s="115">
        <v>28605</v>
      </c>
      <c r="G23" s="115">
        <v>11070</v>
      </c>
      <c r="H23" s="105">
        <f t="shared" si="6"/>
        <v>96607</v>
      </c>
      <c r="I23" s="115">
        <v>25142</v>
      </c>
      <c r="J23" s="115">
        <v>14854</v>
      </c>
      <c r="K23" s="115">
        <v>25738</v>
      </c>
      <c r="L23" s="115">
        <v>21557</v>
      </c>
      <c r="M23" s="115">
        <v>36762</v>
      </c>
      <c r="N23" s="115">
        <v>69758</v>
      </c>
      <c r="O23" s="108">
        <f t="shared" si="7"/>
        <v>193811</v>
      </c>
      <c r="P23" s="109">
        <f t="shared" si="8"/>
        <v>290418</v>
      </c>
      <c r="Q23" s="110">
        <f t="shared" si="3"/>
        <v>0.004536857007161573</v>
      </c>
    </row>
    <row r="24" spans="1:17" ht="15" thickBot="1" thickTop="1">
      <c r="A24" s="111" t="s">
        <v>25</v>
      </c>
      <c r="B24" s="104">
        <v>0</v>
      </c>
      <c r="C24" s="106">
        <v>157412</v>
      </c>
      <c r="D24" s="104">
        <v>33529</v>
      </c>
      <c r="E24" s="104">
        <v>17956</v>
      </c>
      <c r="F24" s="104">
        <v>5786</v>
      </c>
      <c r="G24" s="104">
        <v>16484</v>
      </c>
      <c r="H24" s="105">
        <f t="shared" si="6"/>
        <v>231167</v>
      </c>
      <c r="I24" s="104">
        <v>0</v>
      </c>
      <c r="J24" s="104">
        <v>60859</v>
      </c>
      <c r="K24" s="104">
        <v>38304</v>
      </c>
      <c r="L24" s="104">
        <v>40232</v>
      </c>
      <c r="M24" s="104">
        <v>112519</v>
      </c>
      <c r="N24" s="104">
        <v>34168</v>
      </c>
      <c r="O24" s="108">
        <f t="shared" si="7"/>
        <v>286082</v>
      </c>
      <c r="P24" s="109">
        <f t="shared" si="8"/>
        <v>517249</v>
      </c>
      <c r="Q24" s="110">
        <f t="shared" si="3"/>
        <v>0.008080369502225468</v>
      </c>
    </row>
    <row r="25" spans="1:17" ht="15" thickBot="1" thickTop="1">
      <c r="A25" s="111" t="s">
        <v>26</v>
      </c>
      <c r="B25" s="104">
        <v>0</v>
      </c>
      <c r="C25" s="131">
        <v>0</v>
      </c>
      <c r="D25" s="104">
        <v>0</v>
      </c>
      <c r="E25" s="104">
        <v>0</v>
      </c>
      <c r="F25" s="104">
        <v>0</v>
      </c>
      <c r="G25" s="104">
        <v>14</v>
      </c>
      <c r="H25" s="105">
        <f t="shared" si="6"/>
        <v>14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1635</v>
      </c>
      <c r="O25" s="108">
        <f t="shared" si="7"/>
        <v>1635</v>
      </c>
      <c r="P25" s="109">
        <f t="shared" si="8"/>
        <v>1649</v>
      </c>
      <c r="Q25" s="110">
        <f t="shared" si="3"/>
        <v>2.576037712817192E-05</v>
      </c>
    </row>
    <row r="26" spans="1:17" ht="15" thickBot="1" thickTop="1">
      <c r="A26" s="119" t="s">
        <v>33</v>
      </c>
      <c r="B26" s="120">
        <f aca="true" t="shared" si="9" ref="B26:G26">SUM(B19:B25)</f>
        <v>185809</v>
      </c>
      <c r="C26" s="120">
        <f t="shared" si="9"/>
        <v>459920</v>
      </c>
      <c r="D26" s="120">
        <f t="shared" si="9"/>
        <v>266961</v>
      </c>
      <c r="E26" s="120">
        <f t="shared" si="9"/>
        <v>279145</v>
      </c>
      <c r="F26" s="120">
        <f t="shared" si="9"/>
        <v>527517</v>
      </c>
      <c r="G26" s="120">
        <f t="shared" si="9"/>
        <v>233617</v>
      </c>
      <c r="H26" s="121">
        <f t="shared" si="6"/>
        <v>1952969</v>
      </c>
      <c r="I26" s="120">
        <f aca="true" t="shared" si="10" ref="I26:P26">SUM(I19:I25)</f>
        <v>394012</v>
      </c>
      <c r="J26" s="120">
        <f t="shared" si="10"/>
        <v>506112</v>
      </c>
      <c r="K26" s="120">
        <f t="shared" si="10"/>
        <v>553696</v>
      </c>
      <c r="L26" s="120">
        <f t="shared" si="10"/>
        <v>590893</v>
      </c>
      <c r="M26" s="120">
        <f t="shared" si="10"/>
        <v>410359</v>
      </c>
      <c r="N26" s="120">
        <f t="shared" si="10"/>
        <v>678441</v>
      </c>
      <c r="O26" s="120">
        <f t="shared" si="10"/>
        <v>3133513</v>
      </c>
      <c r="P26" s="120">
        <f t="shared" si="10"/>
        <v>5086482</v>
      </c>
      <c r="Q26" s="122">
        <f>SUM(P26/P28)</f>
        <v>0.0794600937390286</v>
      </c>
    </row>
    <row r="27" spans="1:17" ht="15" thickBot="1" thickTop="1">
      <c r="A27" s="132"/>
      <c r="B27" s="106"/>
      <c r="C27" s="106"/>
      <c r="D27" s="106"/>
      <c r="E27" s="106"/>
      <c r="F27" s="106"/>
      <c r="G27" s="106"/>
      <c r="H27" s="133"/>
      <c r="I27" s="106"/>
      <c r="J27" s="106"/>
      <c r="K27" s="132"/>
      <c r="L27" s="132"/>
      <c r="M27" s="106"/>
      <c r="N27" s="106"/>
      <c r="O27" s="106"/>
      <c r="P27" s="106"/>
      <c r="Q27" s="134"/>
    </row>
    <row r="28" spans="1:17" ht="15" thickBot="1" thickTop="1">
      <c r="A28" s="135" t="s">
        <v>34</v>
      </c>
      <c r="B28" s="136">
        <f>SUM(B17+B26)</f>
        <v>3823300</v>
      </c>
      <c r="C28" s="136">
        <f aca="true" t="shared" si="11" ref="C28:J28">SUM(C17+C26)</f>
        <v>3607314</v>
      </c>
      <c r="D28" s="136">
        <f t="shared" si="11"/>
        <v>3877207</v>
      </c>
      <c r="E28" s="136">
        <f t="shared" si="11"/>
        <v>3761472</v>
      </c>
      <c r="F28" s="136">
        <f t="shared" si="11"/>
        <v>6286145</v>
      </c>
      <c r="G28" s="136">
        <f t="shared" si="11"/>
        <v>7667150</v>
      </c>
      <c r="H28" s="137">
        <f t="shared" si="11"/>
        <v>29022588</v>
      </c>
      <c r="I28" s="136">
        <f t="shared" si="11"/>
        <v>3414062</v>
      </c>
      <c r="J28" s="136">
        <f t="shared" si="11"/>
        <v>6191127</v>
      </c>
      <c r="K28" s="136">
        <f>SUM(K17,K26)</f>
        <v>5665031</v>
      </c>
      <c r="L28" s="136">
        <f>+L17+L26</f>
        <v>6298921</v>
      </c>
      <c r="M28" s="136">
        <f>SUM(M17+M26)</f>
        <v>6313975</v>
      </c>
      <c r="N28" s="136">
        <f>SUM(N17+N26)</f>
        <v>7107334</v>
      </c>
      <c r="O28" s="136">
        <f>SUM(O17+O26)</f>
        <v>34990450</v>
      </c>
      <c r="P28" s="136">
        <f>SUM(P17+P26)</f>
        <v>64013038</v>
      </c>
      <c r="Q28" s="138">
        <v>1</v>
      </c>
    </row>
    <row r="29" ht="12.75" thickTop="1">
      <c r="B29" s="14"/>
    </row>
  </sheetData>
  <sheetProtection/>
  <printOptions/>
  <pageMargins left="0.7086614173228347" right="0.7086614173228347" top="2.5196850393700787" bottom="0.7480314960629921" header="0.31496062992125984" footer="0.31496062992125984"/>
  <pageSetup horizontalDpi="600" verticalDpi="600" orientation="landscape" paperSize="9" scale="70" r:id="rId1"/>
  <headerFooter>
    <oddHeader>&amp;C&amp;"Arial,Negrita"&amp;28EXPEDICION DE VALORES PARA VINOS NACIONALES E IMPORTADOS AÑO 2022 (expresado en litros)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E9">
      <selection activeCell="L29" sqref="L29"/>
    </sheetView>
  </sheetViews>
  <sheetFormatPr defaultColWidth="11.421875" defaultRowHeight="12.75"/>
  <cols>
    <col min="1" max="1" width="18.7109375" style="0" customWidth="1"/>
    <col min="2" max="7" width="10.140625" style="0" customWidth="1"/>
    <col min="8" max="8" width="11.28125" style="0" customWidth="1"/>
    <col min="9" max="14" width="10.140625" style="0" customWidth="1"/>
    <col min="15" max="16" width="11.28125" style="0" customWidth="1"/>
    <col min="17" max="17" width="10.140625" style="0" customWidth="1"/>
  </cols>
  <sheetData>
    <row r="1" spans="1:17" ht="15" thickBot="1" thickTop="1">
      <c r="A1" s="91" t="s">
        <v>55</v>
      </c>
      <c r="B1" s="92" t="s">
        <v>0</v>
      </c>
      <c r="C1" s="92" t="s">
        <v>72</v>
      </c>
      <c r="D1" s="92" t="s">
        <v>2</v>
      </c>
      <c r="E1" s="92" t="s">
        <v>3</v>
      </c>
      <c r="F1" s="92" t="s">
        <v>4</v>
      </c>
      <c r="G1" s="92" t="s">
        <v>5</v>
      </c>
      <c r="H1" s="93" t="s">
        <v>63</v>
      </c>
      <c r="I1" s="92" t="s">
        <v>7</v>
      </c>
      <c r="J1" s="92" t="s">
        <v>8</v>
      </c>
      <c r="K1" s="92" t="s">
        <v>73</v>
      </c>
      <c r="L1" s="92" t="s">
        <v>74</v>
      </c>
      <c r="M1" s="94" t="s">
        <v>75</v>
      </c>
      <c r="N1" s="92" t="s">
        <v>76</v>
      </c>
      <c r="O1" s="95" t="s">
        <v>71</v>
      </c>
      <c r="P1" s="95" t="s">
        <v>14</v>
      </c>
      <c r="Q1" s="95" t="s">
        <v>78</v>
      </c>
    </row>
    <row r="2" spans="1:17" ht="15" thickBot="1" thickTop="1">
      <c r="A2" s="96" t="s">
        <v>56</v>
      </c>
      <c r="B2" s="97"/>
      <c r="C2" s="98"/>
      <c r="D2" s="98"/>
      <c r="E2" s="98"/>
      <c r="F2" s="98"/>
      <c r="G2" s="98"/>
      <c r="H2" s="99" t="s">
        <v>77</v>
      </c>
      <c r="I2" s="100"/>
      <c r="J2" s="139"/>
      <c r="K2" s="98"/>
      <c r="L2" s="98"/>
      <c r="M2" s="98"/>
      <c r="N2" s="98"/>
      <c r="O2" s="101" t="s">
        <v>77</v>
      </c>
      <c r="P2" s="102"/>
      <c r="Q2" s="102"/>
    </row>
    <row r="3" spans="1:17" ht="15" thickBot="1" thickTop="1">
      <c r="A3" s="103" t="s">
        <v>16</v>
      </c>
      <c r="B3" s="104">
        <v>2221450</v>
      </c>
      <c r="C3" s="104">
        <v>2453140</v>
      </c>
      <c r="D3" s="104">
        <v>2380630</v>
      </c>
      <c r="E3" s="104">
        <v>3059030</v>
      </c>
      <c r="F3" s="104">
        <v>2808150</v>
      </c>
      <c r="G3" s="104">
        <v>2562440</v>
      </c>
      <c r="H3" s="105">
        <f aca="true" t="shared" si="0" ref="H3:H16">SUM(B3:G3)</f>
        <v>15484840</v>
      </c>
      <c r="I3" s="104">
        <v>2783290</v>
      </c>
      <c r="J3" s="104">
        <v>2559440</v>
      </c>
      <c r="K3" s="107">
        <v>2425280</v>
      </c>
      <c r="L3" s="107">
        <v>2675640</v>
      </c>
      <c r="M3" s="104">
        <v>2640910</v>
      </c>
      <c r="N3" s="104">
        <v>2686040</v>
      </c>
      <c r="O3" s="108">
        <f aca="true" t="shared" si="1" ref="O3:O16">SUM(I3:N3)</f>
        <v>15770600</v>
      </c>
      <c r="P3" s="109">
        <f aca="true" t="shared" si="2" ref="P3:P16">SUM(H3+O3)</f>
        <v>31255440</v>
      </c>
      <c r="Q3" s="110">
        <f>SUM(P3/$P$28)</f>
        <v>0.43425124413209854</v>
      </c>
    </row>
    <row r="4" spans="1:17" ht="15" thickBot="1" thickTop="1">
      <c r="A4" s="103" t="s">
        <v>17</v>
      </c>
      <c r="B4" s="104">
        <v>303800</v>
      </c>
      <c r="C4" s="104">
        <v>314860</v>
      </c>
      <c r="D4" s="104">
        <v>323920</v>
      </c>
      <c r="E4" s="104">
        <v>429005</v>
      </c>
      <c r="F4" s="104">
        <v>388110</v>
      </c>
      <c r="G4" s="104">
        <v>361025</v>
      </c>
      <c r="H4" s="105">
        <f t="shared" si="0"/>
        <v>2120720</v>
      </c>
      <c r="I4" s="104">
        <v>366985</v>
      </c>
      <c r="J4" s="104">
        <v>392400</v>
      </c>
      <c r="K4" s="107">
        <v>392935</v>
      </c>
      <c r="L4" s="107">
        <v>391670</v>
      </c>
      <c r="M4" s="104">
        <v>430000</v>
      </c>
      <c r="N4" s="104">
        <v>461710</v>
      </c>
      <c r="O4" s="108">
        <f t="shared" si="1"/>
        <v>2435700</v>
      </c>
      <c r="P4" s="109">
        <f t="shared" si="2"/>
        <v>4556420</v>
      </c>
      <c r="Q4" s="110">
        <f aca="true" t="shared" si="3" ref="Q4:Q25">SUM(P4/$P$28)</f>
        <v>0.06330517355661532</v>
      </c>
    </row>
    <row r="5" spans="1:17" ht="15" thickBot="1" thickTop="1">
      <c r="A5" s="111" t="s">
        <v>18</v>
      </c>
      <c r="B5" s="104">
        <v>305379</v>
      </c>
      <c r="C5" s="104">
        <v>364830</v>
      </c>
      <c r="D5" s="104">
        <v>387897</v>
      </c>
      <c r="E5" s="104">
        <v>488661</v>
      </c>
      <c r="F5" s="104">
        <v>466140</v>
      </c>
      <c r="G5" s="104">
        <v>385053</v>
      </c>
      <c r="H5" s="105">
        <f t="shared" si="0"/>
        <v>2397960</v>
      </c>
      <c r="I5" s="104">
        <v>414633</v>
      </c>
      <c r="J5" s="104">
        <v>448830</v>
      </c>
      <c r="K5" s="112">
        <v>366612</v>
      </c>
      <c r="L5" s="112">
        <v>401553</v>
      </c>
      <c r="M5" s="104">
        <v>360405</v>
      </c>
      <c r="N5" s="104">
        <v>501264</v>
      </c>
      <c r="O5" s="108">
        <f t="shared" si="1"/>
        <v>2493297</v>
      </c>
      <c r="P5" s="109">
        <f t="shared" si="2"/>
        <v>4891257</v>
      </c>
      <c r="Q5" s="110">
        <f t="shared" si="3"/>
        <v>0.06795727200192465</v>
      </c>
    </row>
    <row r="6" spans="1:17" ht="15" thickBot="1" thickTop="1">
      <c r="A6" s="113" t="s">
        <v>19</v>
      </c>
      <c r="B6" s="104">
        <v>194800</v>
      </c>
      <c r="C6" s="104">
        <v>298480</v>
      </c>
      <c r="D6" s="104">
        <v>287450</v>
      </c>
      <c r="E6" s="104">
        <v>300865</v>
      </c>
      <c r="F6" s="104">
        <v>286725</v>
      </c>
      <c r="G6" s="104">
        <v>364050</v>
      </c>
      <c r="H6" s="105">
        <f t="shared" si="0"/>
        <v>1732370</v>
      </c>
      <c r="I6" s="104">
        <v>289175</v>
      </c>
      <c r="J6" s="104">
        <v>342330</v>
      </c>
      <c r="K6" s="107">
        <v>305575</v>
      </c>
      <c r="L6" s="107">
        <v>275074</v>
      </c>
      <c r="M6" s="107">
        <v>386710</v>
      </c>
      <c r="N6" s="104">
        <v>412514</v>
      </c>
      <c r="O6" s="108">
        <f t="shared" si="1"/>
        <v>2011378</v>
      </c>
      <c r="P6" s="109">
        <f t="shared" si="2"/>
        <v>3743748</v>
      </c>
      <c r="Q6" s="110">
        <f t="shared" si="3"/>
        <v>0.05201421662011655</v>
      </c>
    </row>
    <row r="7" spans="1:17" ht="15" thickBot="1" thickTop="1">
      <c r="A7" s="103" t="s">
        <v>20</v>
      </c>
      <c r="B7" s="104">
        <v>47150</v>
      </c>
      <c r="C7" s="104">
        <v>41900</v>
      </c>
      <c r="D7" s="104">
        <v>25040</v>
      </c>
      <c r="E7" s="104">
        <v>106600</v>
      </c>
      <c r="F7" s="104">
        <v>67580</v>
      </c>
      <c r="G7" s="104">
        <v>45200</v>
      </c>
      <c r="H7" s="105">
        <f t="shared" si="0"/>
        <v>333470</v>
      </c>
      <c r="I7" s="104">
        <v>62210</v>
      </c>
      <c r="J7" s="104">
        <v>59550</v>
      </c>
      <c r="K7" s="107">
        <v>79510</v>
      </c>
      <c r="L7" s="107">
        <v>54800</v>
      </c>
      <c r="M7" s="104">
        <v>38550</v>
      </c>
      <c r="N7" s="104">
        <v>42109</v>
      </c>
      <c r="O7" s="108">
        <f t="shared" si="1"/>
        <v>336729</v>
      </c>
      <c r="P7" s="109">
        <f t="shared" si="2"/>
        <v>670199</v>
      </c>
      <c r="Q7" s="110">
        <f t="shared" si="3"/>
        <v>0.009311491041754277</v>
      </c>
    </row>
    <row r="8" spans="1:17" ht="15" thickBot="1" thickTop="1">
      <c r="A8" s="103" t="s">
        <v>21</v>
      </c>
      <c r="B8" s="104">
        <v>954000</v>
      </c>
      <c r="C8" s="104">
        <v>1169500</v>
      </c>
      <c r="D8" s="104">
        <v>330000</v>
      </c>
      <c r="E8" s="104">
        <v>1041000</v>
      </c>
      <c r="F8" s="104">
        <v>1694600</v>
      </c>
      <c r="G8" s="104">
        <v>1838000</v>
      </c>
      <c r="H8" s="105">
        <f t="shared" si="0"/>
        <v>7027100</v>
      </c>
      <c r="I8" s="104">
        <v>1920000</v>
      </c>
      <c r="J8" s="104">
        <v>1905000</v>
      </c>
      <c r="K8" s="107">
        <v>1832000</v>
      </c>
      <c r="L8" s="107">
        <v>1832000</v>
      </c>
      <c r="M8" s="104">
        <v>1775000</v>
      </c>
      <c r="N8" s="104">
        <v>1465000</v>
      </c>
      <c r="O8" s="108">
        <f t="shared" si="1"/>
        <v>10729000</v>
      </c>
      <c r="P8" s="109">
        <f t="shared" si="2"/>
        <v>17756100</v>
      </c>
      <c r="Q8" s="110">
        <f t="shared" si="3"/>
        <v>0.24669652757836572</v>
      </c>
    </row>
    <row r="9" spans="1:17" ht="15" thickBot="1" thickTop="1">
      <c r="A9" s="103" t="s">
        <v>22</v>
      </c>
      <c r="B9" s="104">
        <v>7837</v>
      </c>
      <c r="C9" s="104">
        <v>12450</v>
      </c>
      <c r="D9" s="104">
        <v>13350</v>
      </c>
      <c r="E9" s="104">
        <v>31440</v>
      </c>
      <c r="F9" s="104">
        <v>53780</v>
      </c>
      <c r="G9" s="104">
        <v>25435</v>
      </c>
      <c r="H9" s="105">
        <f t="shared" si="0"/>
        <v>144292</v>
      </c>
      <c r="I9" s="104">
        <v>28002</v>
      </c>
      <c r="J9" s="104">
        <v>34025</v>
      </c>
      <c r="K9" s="107">
        <v>46970</v>
      </c>
      <c r="L9" s="107">
        <v>94773</v>
      </c>
      <c r="M9" s="104">
        <v>137047</v>
      </c>
      <c r="N9" s="104">
        <v>166506</v>
      </c>
      <c r="O9" s="108">
        <f t="shared" si="1"/>
        <v>507323</v>
      </c>
      <c r="P9" s="109">
        <f t="shared" si="2"/>
        <v>651615</v>
      </c>
      <c r="Q9" s="110">
        <f t="shared" si="3"/>
        <v>0.009053291985175618</v>
      </c>
    </row>
    <row r="10" spans="1:17" ht="15" thickBot="1" thickTop="1">
      <c r="A10" s="111" t="s">
        <v>23</v>
      </c>
      <c r="B10" s="104">
        <v>585</v>
      </c>
      <c r="C10" s="104">
        <v>137</v>
      </c>
      <c r="D10" s="104">
        <v>0</v>
      </c>
      <c r="E10" s="104">
        <v>903</v>
      </c>
      <c r="F10" s="104">
        <v>637</v>
      </c>
      <c r="G10" s="104">
        <v>217</v>
      </c>
      <c r="H10" s="105">
        <f t="shared" si="0"/>
        <v>2479</v>
      </c>
      <c r="I10" s="104">
        <v>1150</v>
      </c>
      <c r="J10" s="104">
        <v>1560</v>
      </c>
      <c r="K10" s="112">
        <v>3287</v>
      </c>
      <c r="L10" s="112">
        <v>2612</v>
      </c>
      <c r="M10" s="104">
        <v>7423</v>
      </c>
      <c r="N10" s="104">
        <v>1100</v>
      </c>
      <c r="O10" s="108">
        <f t="shared" si="1"/>
        <v>17132</v>
      </c>
      <c r="P10" s="109">
        <f t="shared" si="2"/>
        <v>19611</v>
      </c>
      <c r="Q10" s="110">
        <f t="shared" si="3"/>
        <v>0.0002724678055619945</v>
      </c>
    </row>
    <row r="11" spans="1:17" ht="15" thickBot="1" thickTop="1">
      <c r="A11" s="114" t="s">
        <v>24</v>
      </c>
      <c r="B11" s="115">
        <v>248003</v>
      </c>
      <c r="C11" s="115">
        <v>145796</v>
      </c>
      <c r="D11" s="115">
        <v>195025</v>
      </c>
      <c r="E11" s="115">
        <v>309722</v>
      </c>
      <c r="F11" s="115">
        <v>263571</v>
      </c>
      <c r="G11" s="115">
        <v>336638</v>
      </c>
      <c r="H11" s="105">
        <f t="shared" si="0"/>
        <v>1498755</v>
      </c>
      <c r="I11" s="115">
        <v>401744</v>
      </c>
      <c r="J11" s="115">
        <v>444256</v>
      </c>
      <c r="K11" s="116">
        <v>297410</v>
      </c>
      <c r="L11" s="116">
        <v>384090</v>
      </c>
      <c r="M11" s="115">
        <v>367595</v>
      </c>
      <c r="N11" s="115">
        <v>508630</v>
      </c>
      <c r="O11" s="108">
        <f t="shared" si="1"/>
        <v>2403725</v>
      </c>
      <c r="P11" s="109">
        <f t="shared" si="2"/>
        <v>3902480</v>
      </c>
      <c r="Q11" s="110">
        <f t="shared" si="3"/>
        <v>0.05421957890212494</v>
      </c>
    </row>
    <row r="12" spans="1:17" ht="15" thickBot="1" thickTop="1">
      <c r="A12" s="111" t="s">
        <v>25</v>
      </c>
      <c r="B12" s="104">
        <v>27391</v>
      </c>
      <c r="C12" s="104">
        <v>47440</v>
      </c>
      <c r="D12" s="104">
        <v>38641</v>
      </c>
      <c r="E12" s="104">
        <v>55835</v>
      </c>
      <c r="F12" s="104">
        <v>84711</v>
      </c>
      <c r="G12" s="104">
        <v>133975</v>
      </c>
      <c r="H12" s="105">
        <f t="shared" si="0"/>
        <v>387993</v>
      </c>
      <c r="I12" s="104">
        <v>68720</v>
      </c>
      <c r="J12" s="104">
        <v>79954</v>
      </c>
      <c r="K12" s="112">
        <v>87369</v>
      </c>
      <c r="L12" s="112">
        <v>143518</v>
      </c>
      <c r="M12" s="104">
        <v>126398</v>
      </c>
      <c r="N12" s="104">
        <v>145413</v>
      </c>
      <c r="O12" s="108">
        <f t="shared" si="1"/>
        <v>651372</v>
      </c>
      <c r="P12" s="109">
        <f t="shared" si="2"/>
        <v>1039365</v>
      </c>
      <c r="Q12" s="110">
        <f t="shared" si="3"/>
        <v>0.014440543609603916</v>
      </c>
    </row>
    <row r="13" spans="1:17" ht="15" thickBot="1" thickTop="1">
      <c r="A13" s="111" t="s">
        <v>26</v>
      </c>
      <c r="B13" s="104">
        <v>0</v>
      </c>
      <c r="C13" s="104">
        <v>8100</v>
      </c>
      <c r="D13" s="104">
        <v>53000</v>
      </c>
      <c r="E13" s="104">
        <v>40000</v>
      </c>
      <c r="F13" s="104">
        <v>46100</v>
      </c>
      <c r="G13" s="104">
        <v>9000</v>
      </c>
      <c r="H13" s="105">
        <f t="shared" si="0"/>
        <v>156200</v>
      </c>
      <c r="I13" s="104">
        <v>71800</v>
      </c>
      <c r="J13" s="104">
        <v>8500</v>
      </c>
      <c r="K13" s="112">
        <v>20000</v>
      </c>
      <c r="L13" s="112">
        <v>45570</v>
      </c>
      <c r="M13" s="104">
        <v>14000</v>
      </c>
      <c r="N13" s="104">
        <v>0</v>
      </c>
      <c r="O13" s="108">
        <f t="shared" si="1"/>
        <v>159870</v>
      </c>
      <c r="P13" s="109">
        <f t="shared" si="2"/>
        <v>316070</v>
      </c>
      <c r="Q13" s="110">
        <f t="shared" si="3"/>
        <v>0.004391356856049135</v>
      </c>
    </row>
    <row r="14" spans="1:17" ht="15" thickBot="1" thickTop="1">
      <c r="A14" s="117" t="s">
        <v>27</v>
      </c>
      <c r="B14" s="115">
        <v>11422</v>
      </c>
      <c r="C14" s="115">
        <v>3630</v>
      </c>
      <c r="D14" s="115">
        <v>9172</v>
      </c>
      <c r="E14" s="115">
        <v>2999</v>
      </c>
      <c r="F14" s="115">
        <v>10331</v>
      </c>
      <c r="G14" s="115">
        <v>3480</v>
      </c>
      <c r="H14" s="105">
        <f t="shared" si="0"/>
        <v>41034</v>
      </c>
      <c r="I14" s="115">
        <v>3949</v>
      </c>
      <c r="J14" s="115">
        <v>7202</v>
      </c>
      <c r="K14" s="118">
        <v>11180</v>
      </c>
      <c r="L14" s="118">
        <v>10643</v>
      </c>
      <c r="M14" s="115">
        <v>10873</v>
      </c>
      <c r="N14" s="115">
        <v>10416</v>
      </c>
      <c r="O14" s="108">
        <f t="shared" si="1"/>
        <v>54263</v>
      </c>
      <c r="P14" s="109">
        <f t="shared" si="2"/>
        <v>95297</v>
      </c>
      <c r="Q14" s="110">
        <f t="shared" si="3"/>
        <v>0.0013240204205110086</v>
      </c>
    </row>
    <row r="15" spans="1:17" ht="15" thickBot="1" thickTop="1">
      <c r="A15" s="111" t="s">
        <v>58</v>
      </c>
      <c r="B15" s="104">
        <v>2737</v>
      </c>
      <c r="C15" s="104">
        <v>648</v>
      </c>
      <c r="D15" s="104">
        <v>56</v>
      </c>
      <c r="E15" s="104">
        <v>2650</v>
      </c>
      <c r="F15" s="104">
        <v>2826</v>
      </c>
      <c r="G15" s="104">
        <v>4719</v>
      </c>
      <c r="H15" s="105">
        <f t="shared" si="0"/>
        <v>13636</v>
      </c>
      <c r="I15" s="104">
        <v>1252</v>
      </c>
      <c r="J15" s="104">
        <v>4825</v>
      </c>
      <c r="K15" s="112">
        <v>1275</v>
      </c>
      <c r="L15" s="112">
        <v>1444</v>
      </c>
      <c r="M15" s="104">
        <v>8124</v>
      </c>
      <c r="N15" s="104">
        <v>2297</v>
      </c>
      <c r="O15" s="108">
        <f t="shared" si="1"/>
        <v>19217</v>
      </c>
      <c r="P15" s="109">
        <f t="shared" si="2"/>
        <v>32853</v>
      </c>
      <c r="Q15" s="110">
        <f t="shared" si="3"/>
        <v>0.0004564471376333795</v>
      </c>
    </row>
    <row r="16" spans="1:17" ht="15" thickBot="1" thickTop="1">
      <c r="A16" s="111" t="s">
        <v>54</v>
      </c>
      <c r="B16" s="104">
        <v>9825</v>
      </c>
      <c r="C16" s="104">
        <v>1245</v>
      </c>
      <c r="D16" s="104">
        <v>2437</v>
      </c>
      <c r="E16" s="104">
        <v>3000</v>
      </c>
      <c r="F16" s="104">
        <v>2250</v>
      </c>
      <c r="G16" s="104">
        <v>825</v>
      </c>
      <c r="H16" s="105">
        <f t="shared" si="0"/>
        <v>19582</v>
      </c>
      <c r="I16" s="104">
        <v>1590</v>
      </c>
      <c r="J16" s="104">
        <v>12525</v>
      </c>
      <c r="K16" s="112">
        <v>6825</v>
      </c>
      <c r="L16" s="112">
        <v>31450</v>
      </c>
      <c r="M16" s="104">
        <v>35925</v>
      </c>
      <c r="N16" s="104">
        <v>37050</v>
      </c>
      <c r="O16" s="108">
        <f t="shared" si="1"/>
        <v>125365</v>
      </c>
      <c r="P16" s="109">
        <f t="shared" si="2"/>
        <v>144947</v>
      </c>
      <c r="Q16" s="110">
        <f t="shared" si="3"/>
        <v>0.002013838713619622</v>
      </c>
    </row>
    <row r="17" spans="1:17" ht="15" thickBot="1" thickTop="1">
      <c r="A17" s="119" t="s">
        <v>29</v>
      </c>
      <c r="B17" s="120">
        <f>SUM(B3:B16)</f>
        <v>4334379</v>
      </c>
      <c r="C17" s="120">
        <f aca="true" t="shared" si="4" ref="C17:H17">SUM(C3:C16)</f>
        <v>4862156</v>
      </c>
      <c r="D17" s="120">
        <f t="shared" si="4"/>
        <v>4046618</v>
      </c>
      <c r="E17" s="120">
        <f t="shared" si="4"/>
        <v>5871710</v>
      </c>
      <c r="F17" s="120">
        <f>SUM(F3:F16)</f>
        <v>6175511</v>
      </c>
      <c r="G17" s="120">
        <f t="shared" si="4"/>
        <v>6070057</v>
      </c>
      <c r="H17" s="121">
        <f t="shared" si="4"/>
        <v>31360431</v>
      </c>
      <c r="I17" s="120">
        <f>SUM(I3:I16)</f>
        <v>6414500</v>
      </c>
      <c r="J17" s="120">
        <f aca="true" t="shared" si="5" ref="J17:P17">SUM(J3:J16)</f>
        <v>6300397</v>
      </c>
      <c r="K17" s="120">
        <f t="shared" si="5"/>
        <v>5876228</v>
      </c>
      <c r="L17" s="120">
        <f t="shared" si="5"/>
        <v>6344837</v>
      </c>
      <c r="M17" s="120">
        <f t="shared" si="5"/>
        <v>6338960</v>
      </c>
      <c r="N17" s="120">
        <f>SUM(N3:N16)</f>
        <v>6440049</v>
      </c>
      <c r="O17" s="120">
        <f t="shared" si="5"/>
        <v>37714971</v>
      </c>
      <c r="P17" s="120">
        <f t="shared" si="5"/>
        <v>69075402</v>
      </c>
      <c r="Q17" s="140">
        <f t="shared" si="3"/>
        <v>0.9597074703611547</v>
      </c>
    </row>
    <row r="18" spans="1:17" ht="15" thickBot="1" thickTop="1">
      <c r="A18" s="123" t="s">
        <v>57</v>
      </c>
      <c r="B18" s="124"/>
      <c r="C18" s="124"/>
      <c r="D18" s="124"/>
      <c r="E18" s="124"/>
      <c r="F18" s="124"/>
      <c r="G18" s="124"/>
      <c r="H18" s="125"/>
      <c r="I18" s="124"/>
      <c r="J18" s="124"/>
      <c r="K18" s="126"/>
      <c r="L18" s="126"/>
      <c r="M18" s="124"/>
      <c r="N18" s="124"/>
      <c r="O18" s="124"/>
      <c r="P18" s="124"/>
      <c r="Q18" s="110"/>
    </row>
    <row r="19" spans="1:17" ht="15" thickBot="1" thickTop="1">
      <c r="A19" s="111" t="s">
        <v>30</v>
      </c>
      <c r="B19" s="104">
        <v>0</v>
      </c>
      <c r="C19" s="104">
        <v>0</v>
      </c>
      <c r="D19" s="104">
        <v>0</v>
      </c>
      <c r="E19" s="104">
        <v>1207</v>
      </c>
      <c r="F19" s="104">
        <v>0</v>
      </c>
      <c r="G19" s="104">
        <v>0</v>
      </c>
      <c r="H19" s="105">
        <f aca="true" t="shared" si="6" ref="H19:H26">SUM(B19:G19)</f>
        <v>1207</v>
      </c>
      <c r="I19" s="104">
        <v>9871</v>
      </c>
      <c r="J19" s="104">
        <v>3145</v>
      </c>
      <c r="K19" s="104">
        <v>2242</v>
      </c>
      <c r="L19" s="104">
        <v>475</v>
      </c>
      <c r="M19" s="104">
        <v>0</v>
      </c>
      <c r="N19" s="104">
        <v>0</v>
      </c>
      <c r="O19" s="108">
        <f aca="true" t="shared" si="7" ref="O19:O25">SUM(I19:N19)</f>
        <v>15733</v>
      </c>
      <c r="P19" s="109">
        <f aca="true" t="shared" si="8" ref="P19:P25">SUM(H19+O19)</f>
        <v>16940</v>
      </c>
      <c r="Q19" s="110">
        <f t="shared" si="3"/>
        <v>0.00023535794330835686</v>
      </c>
    </row>
    <row r="20" spans="1:17" ht="15" thickBot="1" thickTop="1">
      <c r="A20" s="111" t="s">
        <v>21</v>
      </c>
      <c r="B20" s="104">
        <v>0</v>
      </c>
      <c r="C20" s="104">
        <v>9497</v>
      </c>
      <c r="D20" s="104">
        <v>48570</v>
      </c>
      <c r="E20" s="104">
        <v>25908</v>
      </c>
      <c r="F20" s="104">
        <v>23014</v>
      </c>
      <c r="G20" s="104">
        <v>14355</v>
      </c>
      <c r="H20" s="105">
        <f t="shared" si="6"/>
        <v>121344</v>
      </c>
      <c r="I20" s="104">
        <v>38145</v>
      </c>
      <c r="J20" s="104">
        <v>23007</v>
      </c>
      <c r="K20" s="104">
        <v>53402</v>
      </c>
      <c r="L20" s="104">
        <v>25915</v>
      </c>
      <c r="M20" s="104">
        <v>38380</v>
      </c>
      <c r="N20" s="104">
        <v>51830</v>
      </c>
      <c r="O20" s="108">
        <f t="shared" si="7"/>
        <v>230679</v>
      </c>
      <c r="P20" s="109">
        <f t="shared" si="8"/>
        <v>352023</v>
      </c>
      <c r="Q20" s="110">
        <f t="shared" si="3"/>
        <v>0.00489087421943552</v>
      </c>
    </row>
    <row r="21" spans="1:17" ht="15" thickBot="1" thickTop="1">
      <c r="A21" s="128" t="s">
        <v>31</v>
      </c>
      <c r="B21" s="129">
        <v>154870</v>
      </c>
      <c r="C21" s="130">
        <v>69938</v>
      </c>
      <c r="D21" s="115">
        <v>91385</v>
      </c>
      <c r="E21" s="115">
        <v>128335</v>
      </c>
      <c r="F21" s="115">
        <v>188350</v>
      </c>
      <c r="G21" s="115">
        <v>201499</v>
      </c>
      <c r="H21" s="105">
        <f t="shared" si="6"/>
        <v>834377</v>
      </c>
      <c r="I21" s="115">
        <v>259124</v>
      </c>
      <c r="J21" s="115">
        <v>174210</v>
      </c>
      <c r="K21" s="115">
        <v>182972</v>
      </c>
      <c r="L21" s="115">
        <v>275145</v>
      </c>
      <c r="M21" s="115">
        <v>178288</v>
      </c>
      <c r="N21" s="115">
        <v>237828</v>
      </c>
      <c r="O21" s="108">
        <f t="shared" si="7"/>
        <v>1307567</v>
      </c>
      <c r="P21" s="109">
        <f t="shared" si="8"/>
        <v>2141944</v>
      </c>
      <c r="Q21" s="110">
        <f t="shared" si="3"/>
        <v>0.02975935859041766</v>
      </c>
    </row>
    <row r="22" spans="1:17" ht="15" thickBot="1" thickTop="1">
      <c r="A22" s="103" t="s">
        <v>27</v>
      </c>
      <c r="B22" s="104">
        <v>0</v>
      </c>
      <c r="C22" s="104">
        <v>0</v>
      </c>
      <c r="D22" s="104">
        <v>0</v>
      </c>
      <c r="E22" s="104">
        <v>0</v>
      </c>
      <c r="F22" s="104">
        <v>4253</v>
      </c>
      <c r="G22" s="104">
        <v>0</v>
      </c>
      <c r="H22" s="105">
        <f t="shared" si="6"/>
        <v>4253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211</v>
      </c>
      <c r="O22" s="108">
        <f t="shared" si="7"/>
        <v>211</v>
      </c>
      <c r="P22" s="109">
        <f t="shared" si="8"/>
        <v>4464</v>
      </c>
      <c r="Q22" s="110">
        <f t="shared" si="3"/>
        <v>6.202112508432733E-05</v>
      </c>
    </row>
    <row r="23" spans="1:17" ht="15" thickBot="1" thickTop="1">
      <c r="A23" s="117" t="s">
        <v>32</v>
      </c>
      <c r="B23" s="115">
        <v>11087</v>
      </c>
      <c r="C23" s="115">
        <v>35220</v>
      </c>
      <c r="D23" s="115">
        <v>7701</v>
      </c>
      <c r="E23" s="115">
        <v>91</v>
      </c>
      <c r="F23" s="115">
        <v>19646</v>
      </c>
      <c r="G23" s="115">
        <v>4879</v>
      </c>
      <c r="H23" s="105">
        <f t="shared" si="6"/>
        <v>78624</v>
      </c>
      <c r="I23" s="115">
        <v>18789</v>
      </c>
      <c r="J23" s="115">
        <v>29324</v>
      </c>
      <c r="K23" s="115">
        <v>15379</v>
      </c>
      <c r="L23" s="115">
        <v>51390</v>
      </c>
      <c r="M23" s="115">
        <v>77282</v>
      </c>
      <c r="N23" s="115">
        <v>53746</v>
      </c>
      <c r="O23" s="108">
        <f t="shared" si="7"/>
        <v>245910</v>
      </c>
      <c r="P23" s="109">
        <f t="shared" si="8"/>
        <v>324534</v>
      </c>
      <c r="Q23" s="110">
        <f t="shared" si="3"/>
        <v>0.00450895246597605</v>
      </c>
    </row>
    <row r="24" spans="1:17" ht="15" thickBot="1" thickTop="1">
      <c r="A24" s="111" t="s">
        <v>25</v>
      </c>
      <c r="B24" s="104">
        <v>0</v>
      </c>
      <c r="C24" s="106">
        <v>30086</v>
      </c>
      <c r="D24" s="104">
        <v>0</v>
      </c>
      <c r="E24" s="104">
        <v>15040</v>
      </c>
      <c r="F24" s="104">
        <v>0</v>
      </c>
      <c r="G24" s="104">
        <v>0</v>
      </c>
      <c r="H24" s="105">
        <f t="shared" si="6"/>
        <v>45126</v>
      </c>
      <c r="I24" s="104">
        <v>0</v>
      </c>
      <c r="J24" s="104">
        <v>15043</v>
      </c>
      <c r="K24" s="104">
        <v>0</v>
      </c>
      <c r="L24" s="104">
        <v>0</v>
      </c>
      <c r="M24" s="104">
        <v>0</v>
      </c>
      <c r="N24" s="104">
        <v>0</v>
      </c>
      <c r="O24" s="108">
        <f t="shared" si="7"/>
        <v>15043</v>
      </c>
      <c r="P24" s="109">
        <f t="shared" si="8"/>
        <v>60169</v>
      </c>
      <c r="Q24" s="110">
        <f t="shared" si="3"/>
        <v>0.0008359652946234075</v>
      </c>
    </row>
    <row r="25" spans="1:17" ht="15" thickBot="1" thickTop="1">
      <c r="A25" s="111" t="s">
        <v>26</v>
      </c>
      <c r="B25" s="104">
        <v>0</v>
      </c>
      <c r="C25" s="131">
        <v>0</v>
      </c>
      <c r="D25" s="104">
        <v>0</v>
      </c>
      <c r="E25" s="104">
        <v>0</v>
      </c>
      <c r="F25" s="104">
        <v>0</v>
      </c>
      <c r="G25" s="104">
        <v>0</v>
      </c>
      <c r="H25" s="105">
        <f t="shared" si="6"/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8">
        <f t="shared" si="7"/>
        <v>0</v>
      </c>
      <c r="P25" s="109">
        <f t="shared" si="8"/>
        <v>0</v>
      </c>
      <c r="Q25" s="110">
        <f t="shared" si="3"/>
        <v>0</v>
      </c>
    </row>
    <row r="26" spans="1:17" ht="15" thickBot="1" thickTop="1">
      <c r="A26" s="119" t="s">
        <v>33</v>
      </c>
      <c r="B26" s="120">
        <f aca="true" t="shared" si="9" ref="B26:G26">SUM(B19:B25)</f>
        <v>165957</v>
      </c>
      <c r="C26" s="120">
        <f t="shared" si="9"/>
        <v>144741</v>
      </c>
      <c r="D26" s="120">
        <f t="shared" si="9"/>
        <v>147656</v>
      </c>
      <c r="E26" s="120">
        <f t="shared" si="9"/>
        <v>170581</v>
      </c>
      <c r="F26" s="120">
        <f t="shared" si="9"/>
        <v>235263</v>
      </c>
      <c r="G26" s="120">
        <f t="shared" si="9"/>
        <v>220733</v>
      </c>
      <c r="H26" s="121">
        <f t="shared" si="6"/>
        <v>1084931</v>
      </c>
      <c r="I26" s="120">
        <f aca="true" t="shared" si="10" ref="I26:P26">SUM(I19:I25)</f>
        <v>325929</v>
      </c>
      <c r="J26" s="120">
        <f t="shared" si="10"/>
        <v>244729</v>
      </c>
      <c r="K26" s="120">
        <f t="shared" si="10"/>
        <v>253995</v>
      </c>
      <c r="L26" s="120">
        <f t="shared" si="10"/>
        <v>352925</v>
      </c>
      <c r="M26" s="120">
        <f t="shared" si="10"/>
        <v>293950</v>
      </c>
      <c r="N26" s="120">
        <f t="shared" si="10"/>
        <v>343615</v>
      </c>
      <c r="O26" s="120">
        <f t="shared" si="10"/>
        <v>1815143</v>
      </c>
      <c r="P26" s="120">
        <f t="shared" si="10"/>
        <v>2900074</v>
      </c>
      <c r="Q26" s="122">
        <f>SUM(P26/P28)</f>
        <v>0.04029252963884532</v>
      </c>
    </row>
    <row r="27" spans="1:17" ht="15" thickBot="1" thickTop="1">
      <c r="A27" s="132"/>
      <c r="B27" s="106"/>
      <c r="C27" s="106"/>
      <c r="D27" s="106"/>
      <c r="E27" s="106"/>
      <c r="F27" s="106"/>
      <c r="G27" s="106"/>
      <c r="H27" s="133"/>
      <c r="I27" s="106"/>
      <c r="J27" s="106"/>
      <c r="K27" s="132"/>
      <c r="L27" s="132"/>
      <c r="M27" s="106"/>
      <c r="N27" s="106"/>
      <c r="O27" s="106"/>
      <c r="P27" s="106"/>
      <c r="Q27" s="134"/>
    </row>
    <row r="28" spans="1:17" ht="15" thickBot="1" thickTop="1">
      <c r="A28" s="135" t="s">
        <v>34</v>
      </c>
      <c r="B28" s="136">
        <f>SUM(B17+B26)</f>
        <v>4500336</v>
      </c>
      <c r="C28" s="136">
        <f aca="true" t="shared" si="11" ref="C28:J28">SUM(C17+C26)</f>
        <v>5006897</v>
      </c>
      <c r="D28" s="136">
        <f t="shared" si="11"/>
        <v>4194274</v>
      </c>
      <c r="E28" s="136">
        <f t="shared" si="11"/>
        <v>6042291</v>
      </c>
      <c r="F28" s="136">
        <f t="shared" si="11"/>
        <v>6410774</v>
      </c>
      <c r="G28" s="136">
        <f t="shared" si="11"/>
        <v>6290790</v>
      </c>
      <c r="H28" s="137">
        <f t="shared" si="11"/>
        <v>32445362</v>
      </c>
      <c r="I28" s="136">
        <f t="shared" si="11"/>
        <v>6740429</v>
      </c>
      <c r="J28" s="136">
        <f t="shared" si="11"/>
        <v>6545126</v>
      </c>
      <c r="K28" s="136">
        <f>SUM(K17,K26)</f>
        <v>6130223</v>
      </c>
      <c r="L28" s="136">
        <f>+L17+L26</f>
        <v>6697762</v>
      </c>
      <c r="M28" s="136">
        <f>SUM(M17+M26)</f>
        <v>6632910</v>
      </c>
      <c r="N28" s="136">
        <f>SUM(N17+N26)</f>
        <v>6783664</v>
      </c>
      <c r="O28" s="136">
        <f>SUM(O17+O26)</f>
        <v>39530114</v>
      </c>
      <c r="P28" s="136">
        <f>SUM(P17+P26)</f>
        <v>71975476</v>
      </c>
      <c r="Q28" s="138">
        <v>1</v>
      </c>
    </row>
    <row r="29" ht="12.75" thickTop="1"/>
    <row r="30" spans="1:16" ht="12.75">
      <c r="A30" s="18"/>
      <c r="H30" s="17"/>
      <c r="P30" s="17" t="s">
        <v>70</v>
      </c>
    </row>
  </sheetData>
  <sheetProtection/>
  <printOptions/>
  <pageMargins left="0.1968503937007874" right="0" top="2.3228346456692917" bottom="0.1968503937007874" header="0.11811023622047245" footer="0"/>
  <pageSetup horizontalDpi="120" verticalDpi="120" orientation="landscape" paperSize="9" scale="74" r:id="rId1"/>
  <headerFooter>
    <oddHeader>&amp;C&amp;"Arial,Negrita"&amp;28EXPEDICION DE VALORES PARA VINOS NACIONALES E IMPORTADOS AÑO 2013 (expresado en litros)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D10">
      <selection activeCell="E8" sqref="E8:G8"/>
    </sheetView>
  </sheetViews>
  <sheetFormatPr defaultColWidth="11.421875" defaultRowHeight="12.75"/>
  <cols>
    <col min="1" max="1" width="18.7109375" style="0" customWidth="1"/>
    <col min="2" max="7" width="10.140625" style="0" customWidth="1"/>
    <col min="8" max="8" width="11.28125" style="0" customWidth="1"/>
    <col min="9" max="14" width="10.140625" style="0" customWidth="1"/>
  </cols>
  <sheetData>
    <row r="1" spans="1:17" ht="15" thickBot="1" thickTop="1">
      <c r="A1" s="91" t="s">
        <v>55</v>
      </c>
      <c r="B1" s="92" t="s">
        <v>0</v>
      </c>
      <c r="C1" s="92" t="s">
        <v>72</v>
      </c>
      <c r="D1" s="92" t="s">
        <v>2</v>
      </c>
      <c r="E1" s="92" t="s">
        <v>3</v>
      </c>
      <c r="F1" s="92" t="s">
        <v>4</v>
      </c>
      <c r="G1" s="92" t="s">
        <v>5</v>
      </c>
      <c r="H1" s="93" t="s">
        <v>63</v>
      </c>
      <c r="I1" s="92" t="s">
        <v>7</v>
      </c>
      <c r="J1" s="92" t="s">
        <v>8</v>
      </c>
      <c r="K1" s="92" t="s">
        <v>73</v>
      </c>
      <c r="L1" s="92" t="s">
        <v>74</v>
      </c>
      <c r="M1" s="94" t="s">
        <v>75</v>
      </c>
      <c r="N1" s="92" t="s">
        <v>76</v>
      </c>
      <c r="O1" s="95" t="s">
        <v>71</v>
      </c>
      <c r="P1" s="95" t="s">
        <v>14</v>
      </c>
      <c r="Q1" s="95" t="s">
        <v>78</v>
      </c>
    </row>
    <row r="2" spans="1:17" ht="15" thickBot="1" thickTop="1">
      <c r="A2" s="96" t="s">
        <v>56</v>
      </c>
      <c r="B2" s="97"/>
      <c r="C2" s="98"/>
      <c r="D2" s="98"/>
      <c r="E2" s="98"/>
      <c r="F2" s="98"/>
      <c r="G2" s="98"/>
      <c r="H2" s="99" t="s">
        <v>77</v>
      </c>
      <c r="I2" s="100"/>
      <c r="J2" s="139"/>
      <c r="K2" s="98"/>
      <c r="L2" s="98"/>
      <c r="M2" s="98"/>
      <c r="N2" s="98"/>
      <c r="O2" s="101" t="s">
        <v>77</v>
      </c>
      <c r="P2" s="102"/>
      <c r="Q2" s="102"/>
    </row>
    <row r="3" spans="1:17" ht="15" thickBot="1" thickTop="1">
      <c r="A3" s="103" t="s">
        <v>16</v>
      </c>
      <c r="B3" s="104">
        <v>2063910</v>
      </c>
      <c r="C3" s="104">
        <v>2768500</v>
      </c>
      <c r="D3" s="104">
        <v>3312580</v>
      </c>
      <c r="E3" s="104">
        <v>2593200</v>
      </c>
      <c r="F3" s="104">
        <v>3082510</v>
      </c>
      <c r="G3" s="104">
        <v>2918760</v>
      </c>
      <c r="H3" s="105">
        <f aca="true" t="shared" si="0" ref="H3:H16">SUM(B3:G3)</f>
        <v>16739460</v>
      </c>
      <c r="I3" s="104">
        <v>2794330</v>
      </c>
      <c r="J3" s="104">
        <v>2835670</v>
      </c>
      <c r="K3" s="107">
        <v>2757170</v>
      </c>
      <c r="L3" s="107">
        <v>2932230</v>
      </c>
      <c r="M3" s="104">
        <v>2720700</v>
      </c>
      <c r="N3" s="104">
        <v>3070740</v>
      </c>
      <c r="O3" s="108">
        <f aca="true" t="shared" si="1" ref="O3:O16">SUM(I3:N3)</f>
        <v>17110840</v>
      </c>
      <c r="P3" s="109">
        <f aca="true" t="shared" si="2" ref="P3:P16">SUM(H3+O3)</f>
        <v>33850300</v>
      </c>
      <c r="Q3" s="110">
        <f>SUM(P3/$P$28)</f>
        <v>0.4828244807785783</v>
      </c>
    </row>
    <row r="4" spans="1:17" ht="15" thickBot="1" thickTop="1">
      <c r="A4" s="103" t="s">
        <v>17</v>
      </c>
      <c r="B4" s="104">
        <v>265485</v>
      </c>
      <c r="C4" s="104">
        <v>342385</v>
      </c>
      <c r="D4" s="104">
        <v>342270</v>
      </c>
      <c r="E4" s="104">
        <v>355825</v>
      </c>
      <c r="F4" s="104">
        <v>371730</v>
      </c>
      <c r="G4" s="104">
        <v>372830</v>
      </c>
      <c r="H4" s="105">
        <f t="shared" si="0"/>
        <v>2050525</v>
      </c>
      <c r="I4" s="104">
        <v>340110</v>
      </c>
      <c r="J4" s="104">
        <v>332300</v>
      </c>
      <c r="K4" s="107">
        <v>308310</v>
      </c>
      <c r="L4" s="107">
        <v>384290</v>
      </c>
      <c r="M4" s="104">
        <v>334505</v>
      </c>
      <c r="N4" s="104">
        <v>404860</v>
      </c>
      <c r="O4" s="108">
        <f t="shared" si="1"/>
        <v>2104375</v>
      </c>
      <c r="P4" s="109">
        <f t="shared" si="2"/>
        <v>4154900</v>
      </c>
      <c r="Q4" s="110">
        <f aca="true" t="shared" si="3" ref="Q4:Q25">SUM(P4/$P$28)</f>
        <v>0.05926350535111698</v>
      </c>
    </row>
    <row r="5" spans="1:17" ht="15" thickBot="1" thickTop="1">
      <c r="A5" s="111" t="s">
        <v>18</v>
      </c>
      <c r="B5" s="104">
        <v>262812</v>
      </c>
      <c r="C5" s="104">
        <v>339906</v>
      </c>
      <c r="D5" s="104">
        <v>361434</v>
      </c>
      <c r="E5" s="104">
        <v>325419</v>
      </c>
      <c r="F5" s="104">
        <v>448191</v>
      </c>
      <c r="G5" s="104">
        <v>355446</v>
      </c>
      <c r="H5" s="105">
        <f t="shared" si="0"/>
        <v>2093208</v>
      </c>
      <c r="I5" s="104">
        <v>410799</v>
      </c>
      <c r="J5" s="104">
        <v>348222</v>
      </c>
      <c r="K5" s="112">
        <v>270201</v>
      </c>
      <c r="L5" s="112">
        <v>435480</v>
      </c>
      <c r="M5" s="104">
        <v>391044</v>
      </c>
      <c r="N5" s="104">
        <v>431073</v>
      </c>
      <c r="O5" s="108">
        <f t="shared" si="1"/>
        <v>2286819</v>
      </c>
      <c r="P5" s="109">
        <f t="shared" si="2"/>
        <v>4380027</v>
      </c>
      <c r="Q5" s="110">
        <f t="shared" si="3"/>
        <v>0.06247460914884518</v>
      </c>
    </row>
    <row r="6" spans="1:17" ht="15" thickBot="1" thickTop="1">
      <c r="A6" s="113" t="s">
        <v>19</v>
      </c>
      <c r="B6" s="104">
        <v>117850</v>
      </c>
      <c r="C6" s="104">
        <v>239650</v>
      </c>
      <c r="D6" s="104">
        <v>188498</v>
      </c>
      <c r="E6" s="104">
        <v>283024</v>
      </c>
      <c r="F6" s="104">
        <v>301249</v>
      </c>
      <c r="G6" s="104">
        <v>460990</v>
      </c>
      <c r="H6" s="105">
        <f t="shared" si="0"/>
        <v>1591261</v>
      </c>
      <c r="I6" s="104">
        <v>293850</v>
      </c>
      <c r="J6" s="104">
        <v>232875</v>
      </c>
      <c r="K6" s="107">
        <v>307300</v>
      </c>
      <c r="L6" s="107">
        <v>299969</v>
      </c>
      <c r="M6" s="107">
        <v>321551</v>
      </c>
      <c r="N6" s="104">
        <v>360330</v>
      </c>
      <c r="O6" s="108">
        <f t="shared" si="1"/>
        <v>1815875</v>
      </c>
      <c r="P6" s="109">
        <f t="shared" si="2"/>
        <v>3407136</v>
      </c>
      <c r="Q6" s="110">
        <f t="shared" si="3"/>
        <v>0.04859775748344925</v>
      </c>
    </row>
    <row r="7" spans="1:17" ht="15" thickBot="1" thickTop="1">
      <c r="A7" s="103" t="s">
        <v>20</v>
      </c>
      <c r="B7" s="104">
        <v>24720</v>
      </c>
      <c r="C7" s="104">
        <v>41000</v>
      </c>
      <c r="D7" s="104">
        <v>51650</v>
      </c>
      <c r="E7" s="104">
        <v>14810</v>
      </c>
      <c r="F7" s="104">
        <v>71550</v>
      </c>
      <c r="G7" s="104">
        <v>94000</v>
      </c>
      <c r="H7" s="105">
        <f t="shared" si="0"/>
        <v>297730</v>
      </c>
      <c r="I7" s="104">
        <v>52870</v>
      </c>
      <c r="J7" s="104">
        <v>69410</v>
      </c>
      <c r="K7" s="107">
        <v>63700</v>
      </c>
      <c r="L7" s="107">
        <v>97290</v>
      </c>
      <c r="M7" s="104">
        <v>39100</v>
      </c>
      <c r="N7" s="104">
        <v>70420</v>
      </c>
      <c r="O7" s="108">
        <f t="shared" si="1"/>
        <v>392790</v>
      </c>
      <c r="P7" s="109">
        <f t="shared" si="2"/>
        <v>690520</v>
      </c>
      <c r="Q7" s="110">
        <f t="shared" si="3"/>
        <v>0.00984924684470223</v>
      </c>
    </row>
    <row r="8" spans="1:17" ht="15" thickBot="1" thickTop="1">
      <c r="A8" s="103" t="s">
        <v>21</v>
      </c>
      <c r="B8" s="104">
        <v>467000</v>
      </c>
      <c r="C8" s="104">
        <v>1079000</v>
      </c>
      <c r="D8" s="104">
        <v>297000</v>
      </c>
      <c r="E8" s="104">
        <v>886000</v>
      </c>
      <c r="F8" s="104">
        <v>1187020</v>
      </c>
      <c r="G8" s="104">
        <v>1061000</v>
      </c>
      <c r="H8" s="105">
        <f t="shared" si="0"/>
        <v>4977020</v>
      </c>
      <c r="I8" s="104">
        <v>1620500</v>
      </c>
      <c r="J8" s="104">
        <v>1801000</v>
      </c>
      <c r="K8" s="107">
        <v>1247000</v>
      </c>
      <c r="L8" s="107">
        <v>1661000</v>
      </c>
      <c r="M8" s="104">
        <v>1662561</v>
      </c>
      <c r="N8" s="104">
        <v>1498000</v>
      </c>
      <c r="O8" s="108">
        <f t="shared" si="1"/>
        <v>9490061</v>
      </c>
      <c r="P8" s="109">
        <f t="shared" si="2"/>
        <v>14467081</v>
      </c>
      <c r="Q8" s="110">
        <f t="shared" si="3"/>
        <v>0.20635152043576085</v>
      </c>
    </row>
    <row r="9" spans="1:17" ht="15" thickBot="1" thickTop="1">
      <c r="A9" s="103" t="s">
        <v>22</v>
      </c>
      <c r="B9" s="104">
        <v>14375</v>
      </c>
      <c r="C9" s="104">
        <v>10972</v>
      </c>
      <c r="D9" s="104">
        <v>7035</v>
      </c>
      <c r="E9" s="104">
        <v>15178</v>
      </c>
      <c r="F9" s="104">
        <v>24555</v>
      </c>
      <c r="G9" s="104">
        <v>20473</v>
      </c>
      <c r="H9" s="105">
        <f t="shared" si="0"/>
        <v>92588</v>
      </c>
      <c r="I9" s="104">
        <v>37915</v>
      </c>
      <c r="J9" s="104">
        <v>32418</v>
      </c>
      <c r="K9" s="107">
        <v>30000</v>
      </c>
      <c r="L9" s="107">
        <v>115512</v>
      </c>
      <c r="M9" s="104">
        <v>90805</v>
      </c>
      <c r="N9" s="104">
        <v>151325</v>
      </c>
      <c r="O9" s="108">
        <f t="shared" si="1"/>
        <v>457975</v>
      </c>
      <c r="P9" s="109">
        <f t="shared" si="2"/>
        <v>550563</v>
      </c>
      <c r="Q9" s="110">
        <f t="shared" si="3"/>
        <v>0.007852967170479919</v>
      </c>
    </row>
    <row r="10" spans="1:17" ht="15" thickBot="1" thickTop="1">
      <c r="A10" s="111" t="s">
        <v>23</v>
      </c>
      <c r="B10" s="104">
        <v>640</v>
      </c>
      <c r="C10" s="104">
        <v>0</v>
      </c>
      <c r="D10" s="104">
        <v>665</v>
      </c>
      <c r="E10" s="104">
        <v>390</v>
      </c>
      <c r="F10" s="104">
        <v>0</v>
      </c>
      <c r="G10" s="104">
        <v>440</v>
      </c>
      <c r="H10" s="105">
        <f t="shared" si="0"/>
        <v>2135</v>
      </c>
      <c r="I10" s="104">
        <v>635</v>
      </c>
      <c r="J10" s="104">
        <v>887</v>
      </c>
      <c r="K10" s="112">
        <v>390</v>
      </c>
      <c r="L10" s="112">
        <v>0</v>
      </c>
      <c r="M10" s="104">
        <v>470</v>
      </c>
      <c r="N10" s="104">
        <v>567</v>
      </c>
      <c r="O10" s="108">
        <f t="shared" si="1"/>
        <v>2949</v>
      </c>
      <c r="P10" s="109">
        <f t="shared" si="2"/>
        <v>5084</v>
      </c>
      <c r="Q10" s="110">
        <f t="shared" si="3"/>
        <v>7.251574314786847E-05</v>
      </c>
    </row>
    <row r="11" spans="1:17" ht="15" thickBot="1" thickTop="1">
      <c r="A11" s="114" t="s">
        <v>24</v>
      </c>
      <c r="B11" s="115">
        <v>227755</v>
      </c>
      <c r="C11" s="115">
        <v>182213</v>
      </c>
      <c r="D11" s="115">
        <v>257092</v>
      </c>
      <c r="E11" s="115">
        <v>212888</v>
      </c>
      <c r="F11" s="115">
        <v>324503</v>
      </c>
      <c r="G11" s="115">
        <v>459550</v>
      </c>
      <c r="H11" s="105">
        <f t="shared" si="0"/>
        <v>1664001</v>
      </c>
      <c r="I11" s="115">
        <v>377983</v>
      </c>
      <c r="J11" s="115">
        <v>350603</v>
      </c>
      <c r="K11" s="116">
        <v>237874</v>
      </c>
      <c r="L11" s="116">
        <v>359929</v>
      </c>
      <c r="M11" s="115">
        <v>385480</v>
      </c>
      <c r="N11" s="115">
        <v>334693</v>
      </c>
      <c r="O11" s="108">
        <f t="shared" si="1"/>
        <v>2046562</v>
      </c>
      <c r="P11" s="109">
        <f t="shared" si="2"/>
        <v>3710563</v>
      </c>
      <c r="Q11" s="110">
        <f t="shared" si="3"/>
        <v>0.05292569501219203</v>
      </c>
    </row>
    <row r="12" spans="1:17" ht="15" thickBot="1" thickTop="1">
      <c r="A12" s="111" t="s">
        <v>25</v>
      </c>
      <c r="B12" s="104">
        <v>75175</v>
      </c>
      <c r="C12" s="104">
        <v>14020</v>
      </c>
      <c r="D12" s="104">
        <v>58284</v>
      </c>
      <c r="E12" s="104">
        <v>105634</v>
      </c>
      <c r="F12" s="104">
        <v>103360</v>
      </c>
      <c r="G12" s="104">
        <v>57306</v>
      </c>
      <c r="H12" s="105">
        <f t="shared" si="0"/>
        <v>413779</v>
      </c>
      <c r="I12" s="104">
        <v>69345</v>
      </c>
      <c r="J12" s="104">
        <v>133192</v>
      </c>
      <c r="K12" s="112">
        <v>85112</v>
      </c>
      <c r="L12" s="112">
        <v>105530</v>
      </c>
      <c r="M12" s="104">
        <v>189967</v>
      </c>
      <c r="N12" s="104">
        <v>132323</v>
      </c>
      <c r="O12" s="108">
        <f t="shared" si="1"/>
        <v>715469</v>
      </c>
      <c r="P12" s="109">
        <f t="shared" si="2"/>
        <v>1129248</v>
      </c>
      <c r="Q12" s="110">
        <f t="shared" si="3"/>
        <v>0.016107053091708137</v>
      </c>
    </row>
    <row r="13" spans="1:17" ht="15" thickBot="1" thickTop="1">
      <c r="A13" s="111" t="s">
        <v>26</v>
      </c>
      <c r="B13" s="104">
        <v>0</v>
      </c>
      <c r="C13" s="104">
        <v>30000</v>
      </c>
      <c r="D13" s="104">
        <v>6000</v>
      </c>
      <c r="E13" s="104">
        <v>4000</v>
      </c>
      <c r="F13" s="104">
        <v>30000</v>
      </c>
      <c r="G13" s="104">
        <v>38000</v>
      </c>
      <c r="H13" s="105">
        <f t="shared" si="0"/>
        <v>108000</v>
      </c>
      <c r="I13" s="104">
        <v>5000</v>
      </c>
      <c r="J13" s="104">
        <v>36500</v>
      </c>
      <c r="K13" s="112">
        <v>22000</v>
      </c>
      <c r="L13" s="112">
        <v>20000</v>
      </c>
      <c r="M13" s="104">
        <v>72700</v>
      </c>
      <c r="N13" s="104">
        <v>0</v>
      </c>
      <c r="O13" s="108">
        <f t="shared" si="1"/>
        <v>156200</v>
      </c>
      <c r="P13" s="109">
        <f t="shared" si="2"/>
        <v>264200</v>
      </c>
      <c r="Q13" s="110">
        <f t="shared" si="3"/>
        <v>0.003768422372082386</v>
      </c>
    </row>
    <row r="14" spans="1:17" ht="15" thickBot="1" thickTop="1">
      <c r="A14" s="117" t="s">
        <v>27</v>
      </c>
      <c r="B14" s="115">
        <v>4275</v>
      </c>
      <c r="C14" s="115">
        <v>10372</v>
      </c>
      <c r="D14" s="115">
        <v>2950</v>
      </c>
      <c r="E14" s="115">
        <v>5263</v>
      </c>
      <c r="F14" s="115">
        <v>8903</v>
      </c>
      <c r="G14" s="115">
        <v>3270</v>
      </c>
      <c r="H14" s="105">
        <f t="shared" si="0"/>
        <v>35033</v>
      </c>
      <c r="I14" s="115">
        <v>9203</v>
      </c>
      <c r="J14" s="115">
        <v>6822</v>
      </c>
      <c r="K14" s="118">
        <v>6379</v>
      </c>
      <c r="L14" s="118">
        <v>12461</v>
      </c>
      <c r="M14" s="115">
        <v>10517</v>
      </c>
      <c r="N14" s="115">
        <v>9092</v>
      </c>
      <c r="O14" s="108">
        <f t="shared" si="1"/>
        <v>54474</v>
      </c>
      <c r="P14" s="109">
        <f t="shared" si="2"/>
        <v>89507</v>
      </c>
      <c r="Q14" s="110">
        <f t="shared" si="3"/>
        <v>0.0012766850161164956</v>
      </c>
    </row>
    <row r="15" spans="1:17" ht="15" thickBot="1" thickTop="1">
      <c r="A15" s="111" t="s">
        <v>58</v>
      </c>
      <c r="B15" s="104">
        <v>1250</v>
      </c>
      <c r="C15" s="104">
        <v>3307</v>
      </c>
      <c r="D15" s="104">
        <v>2125</v>
      </c>
      <c r="E15" s="104">
        <v>9373</v>
      </c>
      <c r="F15" s="104">
        <v>30</v>
      </c>
      <c r="G15" s="104">
        <v>1525</v>
      </c>
      <c r="H15" s="105">
        <f t="shared" si="0"/>
        <v>17610</v>
      </c>
      <c r="I15" s="104">
        <v>975</v>
      </c>
      <c r="J15" s="104">
        <v>2675</v>
      </c>
      <c r="K15" s="112">
        <v>2667</v>
      </c>
      <c r="L15" s="112">
        <v>338</v>
      </c>
      <c r="M15" s="104">
        <v>4323</v>
      </c>
      <c r="N15" s="104">
        <v>3128</v>
      </c>
      <c r="O15" s="108">
        <f t="shared" si="1"/>
        <v>14106</v>
      </c>
      <c r="P15" s="109">
        <f t="shared" si="2"/>
        <v>31716</v>
      </c>
      <c r="Q15" s="110">
        <f t="shared" si="3"/>
        <v>0.00045238184690751305</v>
      </c>
    </row>
    <row r="16" spans="1:17" ht="15" thickBot="1" thickTop="1">
      <c r="A16" s="111" t="s">
        <v>54</v>
      </c>
      <c r="B16" s="104">
        <v>5250</v>
      </c>
      <c r="C16" s="104">
        <v>750</v>
      </c>
      <c r="D16" s="104">
        <v>4125</v>
      </c>
      <c r="E16" s="104">
        <v>1500</v>
      </c>
      <c r="F16" s="104">
        <v>375</v>
      </c>
      <c r="G16" s="104">
        <v>3000</v>
      </c>
      <c r="H16" s="105">
        <f t="shared" si="0"/>
        <v>15000</v>
      </c>
      <c r="I16" s="104">
        <v>2810</v>
      </c>
      <c r="J16" s="104">
        <v>7875</v>
      </c>
      <c r="K16" s="112">
        <v>7250</v>
      </c>
      <c r="L16" s="112">
        <v>24250</v>
      </c>
      <c r="M16" s="104">
        <v>29625</v>
      </c>
      <c r="N16" s="104">
        <v>47250</v>
      </c>
      <c r="O16" s="108">
        <f t="shared" si="1"/>
        <v>119060</v>
      </c>
      <c r="P16" s="109">
        <f t="shared" si="2"/>
        <v>134060</v>
      </c>
      <c r="Q16" s="110">
        <f t="shared" si="3"/>
        <v>0.0019121676881202296</v>
      </c>
    </row>
    <row r="17" spans="1:17" ht="15" thickBot="1" thickTop="1">
      <c r="A17" s="119" t="s">
        <v>29</v>
      </c>
      <c r="B17" s="120">
        <f>SUM(B3:B16)</f>
        <v>3530497</v>
      </c>
      <c r="C17" s="120">
        <f aca="true" t="shared" si="4" ref="C17:H17">SUM(C3:C16)</f>
        <v>5062075</v>
      </c>
      <c r="D17" s="120">
        <f t="shared" si="4"/>
        <v>4891708</v>
      </c>
      <c r="E17" s="120">
        <f t="shared" si="4"/>
        <v>4812504</v>
      </c>
      <c r="F17" s="120">
        <f>SUM(F3:F16)</f>
        <v>5953976</v>
      </c>
      <c r="G17" s="120">
        <f t="shared" si="4"/>
        <v>5846590</v>
      </c>
      <c r="H17" s="121">
        <f t="shared" si="4"/>
        <v>30097350</v>
      </c>
      <c r="I17" s="120">
        <f>SUM(I3:I16)</f>
        <v>6016325</v>
      </c>
      <c r="J17" s="120">
        <f aca="true" t="shared" si="5" ref="J17:P17">SUM(J3:J16)</f>
        <v>6190449</v>
      </c>
      <c r="K17" s="120">
        <f t="shared" si="5"/>
        <v>5345353</v>
      </c>
      <c r="L17" s="120">
        <f t="shared" si="5"/>
        <v>6448279</v>
      </c>
      <c r="M17" s="120">
        <f t="shared" si="5"/>
        <v>6253348</v>
      </c>
      <c r="N17" s="120">
        <f>SUM(N3:N16)</f>
        <v>6513801</v>
      </c>
      <c r="O17" s="120">
        <f t="shared" si="5"/>
        <v>36767555</v>
      </c>
      <c r="P17" s="120">
        <f t="shared" si="5"/>
        <v>66864905</v>
      </c>
      <c r="Q17" s="140">
        <f t="shared" si="3"/>
        <v>0.9537290079832074</v>
      </c>
    </row>
    <row r="18" spans="1:17" ht="15" thickBot="1" thickTop="1">
      <c r="A18" s="123" t="s">
        <v>57</v>
      </c>
      <c r="B18" s="124"/>
      <c r="C18" s="124"/>
      <c r="D18" s="124"/>
      <c r="E18" s="124"/>
      <c r="F18" s="124"/>
      <c r="G18" s="124"/>
      <c r="H18" s="125"/>
      <c r="I18" s="124"/>
      <c r="J18" s="124"/>
      <c r="K18" s="126"/>
      <c r="L18" s="126"/>
      <c r="M18" s="124"/>
      <c r="N18" s="124"/>
      <c r="O18" s="124"/>
      <c r="P18" s="124"/>
      <c r="Q18" s="110"/>
    </row>
    <row r="19" spans="1:17" ht="15" thickBot="1" thickTop="1">
      <c r="A19" s="111" t="s">
        <v>30</v>
      </c>
      <c r="B19" s="104">
        <v>2713</v>
      </c>
      <c r="C19" s="104">
        <v>0</v>
      </c>
      <c r="D19" s="104">
        <v>0</v>
      </c>
      <c r="E19" s="104">
        <v>0</v>
      </c>
      <c r="F19" s="104">
        <v>10503</v>
      </c>
      <c r="G19" s="104">
        <v>0</v>
      </c>
      <c r="H19" s="105">
        <f aca="true" t="shared" si="6" ref="H19:H26">SUM(B19:G19)</f>
        <v>13216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8">
        <f aca="true" t="shared" si="7" ref="O19:O25">SUM(I19:N19)</f>
        <v>0</v>
      </c>
      <c r="P19" s="109">
        <f aca="true" t="shared" si="8" ref="P19:P25">SUM(H19+O19)</f>
        <v>13216</v>
      </c>
      <c r="Q19" s="110">
        <f t="shared" si="3"/>
        <v>0.0001885066997329327</v>
      </c>
    </row>
    <row r="20" spans="1:17" ht="15" thickBot="1" thickTop="1">
      <c r="A20" s="111" t="s">
        <v>21</v>
      </c>
      <c r="B20" s="104">
        <v>159492</v>
      </c>
      <c r="C20" s="104">
        <v>23010</v>
      </c>
      <c r="D20" s="104">
        <v>0</v>
      </c>
      <c r="E20" s="104">
        <v>78302</v>
      </c>
      <c r="F20" s="104">
        <v>0</v>
      </c>
      <c r="G20" s="104">
        <v>45840</v>
      </c>
      <c r="H20" s="105">
        <f t="shared" si="6"/>
        <v>306644</v>
      </c>
      <c r="I20" s="104">
        <v>0</v>
      </c>
      <c r="J20" s="104">
        <v>76626</v>
      </c>
      <c r="K20" s="104">
        <v>25908</v>
      </c>
      <c r="L20" s="104">
        <v>4794</v>
      </c>
      <c r="M20" s="104">
        <v>0</v>
      </c>
      <c r="N20" s="104">
        <v>74844</v>
      </c>
      <c r="O20" s="108">
        <f t="shared" si="7"/>
        <v>182172</v>
      </c>
      <c r="P20" s="109">
        <f t="shared" si="8"/>
        <v>488816</v>
      </c>
      <c r="Q20" s="110">
        <f t="shared" si="3"/>
        <v>0.006972237510339983</v>
      </c>
    </row>
    <row r="21" spans="1:17" ht="15" thickBot="1" thickTop="1">
      <c r="A21" s="128" t="s">
        <v>31</v>
      </c>
      <c r="B21" s="129">
        <v>114233</v>
      </c>
      <c r="C21" s="130">
        <v>81467</v>
      </c>
      <c r="D21" s="115">
        <v>71162</v>
      </c>
      <c r="E21" s="115">
        <v>182567</v>
      </c>
      <c r="F21" s="115">
        <v>194414</v>
      </c>
      <c r="G21" s="115">
        <v>179857</v>
      </c>
      <c r="H21" s="105">
        <f t="shared" si="6"/>
        <v>823700</v>
      </c>
      <c r="I21" s="115">
        <v>291454</v>
      </c>
      <c r="J21" s="115">
        <v>288392</v>
      </c>
      <c r="K21" s="115">
        <v>151539</v>
      </c>
      <c r="L21" s="115">
        <v>175146</v>
      </c>
      <c r="M21" s="115">
        <v>226432</v>
      </c>
      <c r="N21" s="115">
        <v>290634</v>
      </c>
      <c r="O21" s="108">
        <f t="shared" si="7"/>
        <v>1423597</v>
      </c>
      <c r="P21" s="109">
        <f t="shared" si="8"/>
        <v>2247297</v>
      </c>
      <c r="Q21" s="110">
        <f t="shared" si="3"/>
        <v>0.03205436900648611</v>
      </c>
    </row>
    <row r="22" spans="1:17" ht="15" thickBot="1" thickTop="1">
      <c r="A22" s="103" t="s">
        <v>27</v>
      </c>
      <c r="B22" s="104">
        <v>0</v>
      </c>
      <c r="C22" s="104">
        <v>0</v>
      </c>
      <c r="D22" s="104">
        <v>0</v>
      </c>
      <c r="E22" s="104">
        <v>3163</v>
      </c>
      <c r="F22" s="104">
        <v>0</v>
      </c>
      <c r="G22" s="104">
        <v>0</v>
      </c>
      <c r="H22" s="105">
        <f t="shared" si="6"/>
        <v>3163</v>
      </c>
      <c r="I22" s="104">
        <v>0</v>
      </c>
      <c r="J22" s="104">
        <v>0</v>
      </c>
      <c r="K22" s="104">
        <v>0</v>
      </c>
      <c r="L22" s="104">
        <v>235</v>
      </c>
      <c r="M22" s="104">
        <v>0</v>
      </c>
      <c r="N22" s="104">
        <v>0</v>
      </c>
      <c r="O22" s="108">
        <f t="shared" si="7"/>
        <v>235</v>
      </c>
      <c r="P22" s="109">
        <f t="shared" si="8"/>
        <v>3398</v>
      </c>
      <c r="Q22" s="110">
        <f t="shared" si="3"/>
        <v>4.846744595130942E-05</v>
      </c>
    </row>
    <row r="23" spans="1:17" ht="15" thickBot="1" thickTop="1">
      <c r="A23" s="117" t="s">
        <v>32</v>
      </c>
      <c r="B23" s="115">
        <v>2815</v>
      </c>
      <c r="C23" s="115">
        <v>17196</v>
      </c>
      <c r="D23" s="115">
        <v>10013</v>
      </c>
      <c r="E23" s="115">
        <v>21695</v>
      </c>
      <c r="F23" s="115">
        <v>6158</v>
      </c>
      <c r="G23" s="115">
        <v>10465</v>
      </c>
      <c r="H23" s="105">
        <f t="shared" si="6"/>
        <v>68342</v>
      </c>
      <c r="I23" s="115">
        <v>36803</v>
      </c>
      <c r="J23" s="115">
        <v>8575</v>
      </c>
      <c r="K23" s="115">
        <v>23537</v>
      </c>
      <c r="L23" s="115">
        <v>46989</v>
      </c>
      <c r="M23" s="115">
        <v>83175</v>
      </c>
      <c r="N23" s="115">
        <v>125016</v>
      </c>
      <c r="O23" s="108">
        <f t="shared" si="7"/>
        <v>324095</v>
      </c>
      <c r="P23" s="109">
        <f t="shared" si="8"/>
        <v>392437</v>
      </c>
      <c r="Q23" s="110">
        <f t="shared" si="3"/>
        <v>0.005597533574689233</v>
      </c>
    </row>
    <row r="24" spans="1:17" ht="15" thickBot="1" thickTop="1">
      <c r="A24" s="111" t="s">
        <v>25</v>
      </c>
      <c r="B24" s="104">
        <v>0</v>
      </c>
      <c r="C24" s="106">
        <v>0</v>
      </c>
      <c r="D24" s="104">
        <v>0</v>
      </c>
      <c r="E24" s="104">
        <v>0</v>
      </c>
      <c r="F24" s="104">
        <v>31168</v>
      </c>
      <c r="G24" s="104">
        <v>0</v>
      </c>
      <c r="H24" s="105">
        <f t="shared" si="6"/>
        <v>31168</v>
      </c>
      <c r="I24" s="104">
        <v>7518</v>
      </c>
      <c r="J24" s="104">
        <v>15037</v>
      </c>
      <c r="K24" s="104">
        <v>0</v>
      </c>
      <c r="L24" s="104">
        <v>0</v>
      </c>
      <c r="M24" s="104">
        <v>15037</v>
      </c>
      <c r="N24" s="104">
        <v>30085</v>
      </c>
      <c r="O24" s="108">
        <f t="shared" si="7"/>
        <v>67677</v>
      </c>
      <c r="P24" s="109">
        <f t="shared" si="8"/>
        <v>98845</v>
      </c>
      <c r="Q24" s="110">
        <f t="shared" si="3"/>
        <v>0.0014098777795930487</v>
      </c>
    </row>
    <row r="25" spans="1:17" ht="15" thickBot="1" thickTop="1">
      <c r="A25" s="111" t="s">
        <v>26</v>
      </c>
      <c r="B25" s="104">
        <v>0</v>
      </c>
      <c r="C25" s="131">
        <v>0</v>
      </c>
      <c r="D25" s="104">
        <v>0</v>
      </c>
      <c r="E25" s="104">
        <v>0</v>
      </c>
      <c r="F25" s="104">
        <v>0</v>
      </c>
      <c r="G25" s="104">
        <v>0</v>
      </c>
      <c r="H25" s="105">
        <f t="shared" si="6"/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8">
        <f t="shared" si="7"/>
        <v>0</v>
      </c>
      <c r="P25" s="109">
        <f t="shared" si="8"/>
        <v>0</v>
      </c>
      <c r="Q25" s="110">
        <f t="shared" si="3"/>
        <v>0</v>
      </c>
    </row>
    <row r="26" spans="1:17" ht="15" thickBot="1" thickTop="1">
      <c r="A26" s="119" t="s">
        <v>33</v>
      </c>
      <c r="B26" s="120">
        <f aca="true" t="shared" si="9" ref="B26:G26">SUM(B19:B25)</f>
        <v>279253</v>
      </c>
      <c r="C26" s="120">
        <f t="shared" si="9"/>
        <v>121673</v>
      </c>
      <c r="D26" s="120">
        <f t="shared" si="9"/>
        <v>81175</v>
      </c>
      <c r="E26" s="120">
        <f t="shared" si="9"/>
        <v>285727</v>
      </c>
      <c r="F26" s="120">
        <f t="shared" si="9"/>
        <v>242243</v>
      </c>
      <c r="G26" s="120">
        <f t="shared" si="9"/>
        <v>236162</v>
      </c>
      <c r="H26" s="121">
        <f t="shared" si="6"/>
        <v>1246233</v>
      </c>
      <c r="I26" s="120">
        <f aca="true" t="shared" si="10" ref="I26:P26">SUM(I19:I25)</f>
        <v>335775</v>
      </c>
      <c r="J26" s="120">
        <f t="shared" si="10"/>
        <v>388630</v>
      </c>
      <c r="K26" s="120">
        <f t="shared" si="10"/>
        <v>200984</v>
      </c>
      <c r="L26" s="120">
        <f t="shared" si="10"/>
        <v>227164</v>
      </c>
      <c r="M26" s="120">
        <f t="shared" si="10"/>
        <v>324644</v>
      </c>
      <c r="N26" s="120">
        <f t="shared" si="10"/>
        <v>520579</v>
      </c>
      <c r="O26" s="120">
        <f t="shared" si="10"/>
        <v>1997776</v>
      </c>
      <c r="P26" s="120">
        <f t="shared" si="10"/>
        <v>3244009</v>
      </c>
      <c r="Q26" s="122">
        <f>SUM(P26/P28)</f>
        <v>0.04627099201679261</v>
      </c>
    </row>
    <row r="27" spans="1:17" ht="15" thickBot="1" thickTop="1">
      <c r="A27" s="132"/>
      <c r="B27" s="106"/>
      <c r="C27" s="106"/>
      <c r="D27" s="106"/>
      <c r="E27" s="106"/>
      <c r="F27" s="106"/>
      <c r="G27" s="106"/>
      <c r="H27" s="133"/>
      <c r="I27" s="106"/>
      <c r="J27" s="106"/>
      <c r="K27" s="132"/>
      <c r="L27" s="132"/>
      <c r="M27" s="106"/>
      <c r="N27" s="106"/>
      <c r="O27" s="106"/>
      <c r="P27" s="106"/>
      <c r="Q27" s="134"/>
    </row>
    <row r="28" spans="1:17" ht="15" thickBot="1" thickTop="1">
      <c r="A28" s="135" t="s">
        <v>34</v>
      </c>
      <c r="B28" s="136">
        <f>SUM(B17+B26)</f>
        <v>3809750</v>
      </c>
      <c r="C28" s="136">
        <f aca="true" t="shared" si="11" ref="C28:J28">SUM(C17+C26)</f>
        <v>5183748</v>
      </c>
      <c r="D28" s="136">
        <f t="shared" si="11"/>
        <v>4972883</v>
      </c>
      <c r="E28" s="136">
        <f t="shared" si="11"/>
        <v>5098231</v>
      </c>
      <c r="F28" s="136">
        <f t="shared" si="11"/>
        <v>6196219</v>
      </c>
      <c r="G28" s="136">
        <f t="shared" si="11"/>
        <v>6082752</v>
      </c>
      <c r="H28" s="137">
        <f t="shared" si="11"/>
        <v>31343583</v>
      </c>
      <c r="I28" s="136">
        <f t="shared" si="11"/>
        <v>6352100</v>
      </c>
      <c r="J28" s="136">
        <f t="shared" si="11"/>
        <v>6579079</v>
      </c>
      <c r="K28" s="136">
        <f>SUM(K17,K26)</f>
        <v>5546337</v>
      </c>
      <c r="L28" s="136">
        <f>+L17+L26</f>
        <v>6675443</v>
      </c>
      <c r="M28" s="136">
        <f>SUM(M17+M26)</f>
        <v>6577992</v>
      </c>
      <c r="N28" s="136">
        <f>SUM(N17+N26)</f>
        <v>7034380</v>
      </c>
      <c r="O28" s="136">
        <f>SUM(O17+O26)</f>
        <v>38765331</v>
      </c>
      <c r="P28" s="136">
        <f>SUM(P17+P26)</f>
        <v>70108914</v>
      </c>
      <c r="Q28" s="138">
        <v>1</v>
      </c>
    </row>
    <row r="29" ht="12.75" thickTop="1"/>
    <row r="30" spans="1:16" ht="12.75">
      <c r="A30" s="18"/>
      <c r="H30" s="17"/>
      <c r="P30" s="17" t="s">
        <v>70</v>
      </c>
    </row>
  </sheetData>
  <sheetProtection/>
  <printOptions horizontalCentered="1"/>
  <pageMargins left="0.1968503937007874" right="0.1968503937007874" top="2.362204724409449" bottom="0.1968503937007874" header="1.1811023622047245" footer="0"/>
  <pageSetup horizontalDpi="360" verticalDpi="360" orientation="landscape" paperSize="9" scale="75" r:id="rId1"/>
  <headerFooter alignWithMargins="0">
    <oddHeader>&amp;C&amp;"Arial,Negrita"&amp;28EXPEDICION DE VALORES PARA VINOS NACIONALES E IMPORTADOS AÑO 2012 (expresado en litros)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0">
      <selection activeCell="Q3" sqref="Q3"/>
    </sheetView>
  </sheetViews>
  <sheetFormatPr defaultColWidth="11.421875" defaultRowHeight="12.75"/>
  <cols>
    <col min="1" max="1" width="18.7109375" style="0" customWidth="1"/>
    <col min="2" max="7" width="10.140625" style="0" customWidth="1"/>
    <col min="9" max="14" width="10.140625" style="0" customWidth="1"/>
  </cols>
  <sheetData>
    <row r="1" spans="1:17" ht="15" thickBot="1" thickTop="1">
      <c r="A1" s="91" t="s">
        <v>55</v>
      </c>
      <c r="B1" s="92" t="s">
        <v>0</v>
      </c>
      <c r="C1" s="92" t="s">
        <v>72</v>
      </c>
      <c r="D1" s="92" t="s">
        <v>2</v>
      </c>
      <c r="E1" s="92" t="s">
        <v>3</v>
      </c>
      <c r="F1" s="92" t="s">
        <v>4</v>
      </c>
      <c r="G1" s="92" t="s">
        <v>5</v>
      </c>
      <c r="H1" s="93" t="s">
        <v>63</v>
      </c>
      <c r="I1" s="92" t="s">
        <v>7</v>
      </c>
      <c r="J1" s="92" t="s">
        <v>8</v>
      </c>
      <c r="K1" s="92" t="s">
        <v>73</v>
      </c>
      <c r="L1" s="92" t="s">
        <v>74</v>
      </c>
      <c r="M1" s="94" t="s">
        <v>75</v>
      </c>
      <c r="N1" s="92" t="s">
        <v>76</v>
      </c>
      <c r="O1" s="95" t="s">
        <v>71</v>
      </c>
      <c r="P1" s="95" t="s">
        <v>14</v>
      </c>
      <c r="Q1" s="95" t="s">
        <v>78</v>
      </c>
    </row>
    <row r="2" spans="1:17" ht="15" thickBot="1" thickTop="1">
      <c r="A2" s="96" t="s">
        <v>56</v>
      </c>
      <c r="B2" s="97"/>
      <c r="C2" s="98"/>
      <c r="D2" s="98"/>
      <c r="E2" s="98"/>
      <c r="F2" s="98"/>
      <c r="G2" s="98"/>
      <c r="H2" s="99" t="s">
        <v>77</v>
      </c>
      <c r="I2" s="100"/>
      <c r="J2" s="139"/>
      <c r="K2" s="98"/>
      <c r="L2" s="98"/>
      <c r="M2" s="98"/>
      <c r="N2" s="98"/>
      <c r="O2" s="101" t="s">
        <v>77</v>
      </c>
      <c r="P2" s="102"/>
      <c r="Q2" s="102"/>
    </row>
    <row r="3" spans="1:17" ht="15" thickBot="1" thickTop="1">
      <c r="A3" s="103" t="s">
        <v>16</v>
      </c>
      <c r="B3" s="104">
        <v>2345670</v>
      </c>
      <c r="C3" s="104">
        <v>3387000</v>
      </c>
      <c r="D3" s="104">
        <v>3188870</v>
      </c>
      <c r="E3" s="104">
        <v>3533760</v>
      </c>
      <c r="F3" s="104">
        <v>3337190</v>
      </c>
      <c r="G3" s="104">
        <v>3631850</v>
      </c>
      <c r="H3" s="105">
        <f aca="true" t="shared" si="0" ref="H3:H16">SUM(B3:G3)</f>
        <v>19424340</v>
      </c>
      <c r="I3" s="104">
        <v>3109820</v>
      </c>
      <c r="J3" s="104">
        <v>3193360</v>
      </c>
      <c r="K3" s="107">
        <v>3130750</v>
      </c>
      <c r="L3" s="107">
        <v>3149940</v>
      </c>
      <c r="M3" s="104">
        <v>3027340</v>
      </c>
      <c r="N3" s="104">
        <v>3542100</v>
      </c>
      <c r="O3" s="108">
        <f aca="true" t="shared" si="1" ref="O3:O16">SUM(I3:N3)</f>
        <v>19153310</v>
      </c>
      <c r="P3" s="109">
        <f aca="true" t="shared" si="2" ref="P3:P16">SUM(H3+O3)</f>
        <v>38577650</v>
      </c>
      <c r="Q3" s="110">
        <f aca="true" t="shared" si="3" ref="Q3:Q15">SUM(P3/$P$28)</f>
        <v>0.518866924665133</v>
      </c>
    </row>
    <row r="4" spans="1:17" ht="15" thickBot="1" thickTop="1">
      <c r="A4" s="103" t="s">
        <v>17</v>
      </c>
      <c r="B4" s="104">
        <v>253365</v>
      </c>
      <c r="C4" s="104">
        <v>368745</v>
      </c>
      <c r="D4" s="104">
        <v>340800</v>
      </c>
      <c r="E4" s="104">
        <v>414620</v>
      </c>
      <c r="F4" s="104">
        <v>356895</v>
      </c>
      <c r="G4" s="104">
        <v>437930</v>
      </c>
      <c r="H4" s="105">
        <f t="shared" si="0"/>
        <v>2172355</v>
      </c>
      <c r="I4" s="104">
        <v>310400</v>
      </c>
      <c r="J4" s="104">
        <v>329325</v>
      </c>
      <c r="K4" s="107">
        <v>342750</v>
      </c>
      <c r="L4" s="107">
        <v>355760</v>
      </c>
      <c r="M4" s="104">
        <v>342180</v>
      </c>
      <c r="N4" s="104">
        <v>436010</v>
      </c>
      <c r="O4" s="108">
        <f t="shared" si="1"/>
        <v>2116425</v>
      </c>
      <c r="P4" s="109">
        <f t="shared" si="2"/>
        <v>4288780</v>
      </c>
      <c r="Q4" s="110">
        <f t="shared" si="3"/>
        <v>0.05768381664423128</v>
      </c>
    </row>
    <row r="5" spans="1:17" ht="15" thickBot="1" thickTop="1">
      <c r="A5" s="111" t="s">
        <v>18</v>
      </c>
      <c r="B5" s="104">
        <v>260280</v>
      </c>
      <c r="C5" s="104">
        <v>563901</v>
      </c>
      <c r="D5" s="104">
        <v>253446</v>
      </c>
      <c r="E5" s="104">
        <v>300804</v>
      </c>
      <c r="F5" s="104">
        <v>288924</v>
      </c>
      <c r="G5" s="104">
        <v>395130</v>
      </c>
      <c r="H5" s="105">
        <f t="shared" si="0"/>
        <v>2062485</v>
      </c>
      <c r="I5" s="104">
        <v>321144</v>
      </c>
      <c r="J5" s="104">
        <v>410418</v>
      </c>
      <c r="K5" s="112">
        <v>299580</v>
      </c>
      <c r="L5" s="112">
        <v>310626</v>
      </c>
      <c r="M5" s="104">
        <v>331425</v>
      </c>
      <c r="N5" s="104">
        <v>457506</v>
      </c>
      <c r="O5" s="108">
        <f t="shared" si="1"/>
        <v>2130699</v>
      </c>
      <c r="P5" s="109">
        <f t="shared" si="2"/>
        <v>4193184</v>
      </c>
      <c r="Q5" s="110">
        <f t="shared" si="3"/>
        <v>0.05639805655956339</v>
      </c>
    </row>
    <row r="6" spans="1:17" ht="15" thickBot="1" thickTop="1">
      <c r="A6" s="113" t="s">
        <v>19</v>
      </c>
      <c r="B6" s="104">
        <v>133666</v>
      </c>
      <c r="C6" s="104">
        <v>260920</v>
      </c>
      <c r="D6" s="104">
        <v>120810</v>
      </c>
      <c r="E6" s="104">
        <v>227255</v>
      </c>
      <c r="F6" s="104">
        <v>265620</v>
      </c>
      <c r="G6" s="104">
        <v>270341</v>
      </c>
      <c r="H6" s="105">
        <f t="shared" si="0"/>
        <v>1278612</v>
      </c>
      <c r="I6" s="104">
        <v>456185</v>
      </c>
      <c r="J6" s="104">
        <v>298310</v>
      </c>
      <c r="K6" s="107">
        <v>212460</v>
      </c>
      <c r="L6" s="107">
        <v>180270</v>
      </c>
      <c r="M6" s="107">
        <v>279274</v>
      </c>
      <c r="N6" s="104">
        <v>360780</v>
      </c>
      <c r="O6" s="108">
        <f t="shared" si="1"/>
        <v>1787279</v>
      </c>
      <c r="P6" s="109">
        <f t="shared" si="2"/>
        <v>3065891</v>
      </c>
      <c r="Q6" s="110">
        <f t="shared" si="3"/>
        <v>0.04123603782315691</v>
      </c>
    </row>
    <row r="7" spans="1:17" ht="15" thickBot="1" thickTop="1">
      <c r="A7" s="103" t="s">
        <v>20</v>
      </c>
      <c r="B7" s="104">
        <v>15690</v>
      </c>
      <c r="C7" s="104">
        <v>40704</v>
      </c>
      <c r="D7" s="104">
        <v>73460</v>
      </c>
      <c r="E7" s="104">
        <v>61391</v>
      </c>
      <c r="F7" s="104">
        <v>62915</v>
      </c>
      <c r="G7" s="104">
        <v>68176</v>
      </c>
      <c r="H7" s="105">
        <f t="shared" si="0"/>
        <v>322336</v>
      </c>
      <c r="I7" s="104">
        <v>48780</v>
      </c>
      <c r="J7" s="104">
        <v>71970</v>
      </c>
      <c r="K7" s="107">
        <v>51470</v>
      </c>
      <c r="L7" s="107">
        <v>31934</v>
      </c>
      <c r="M7" s="104">
        <v>59340</v>
      </c>
      <c r="N7" s="104">
        <v>62230</v>
      </c>
      <c r="O7" s="108">
        <f t="shared" si="1"/>
        <v>325724</v>
      </c>
      <c r="P7" s="109">
        <f t="shared" si="2"/>
        <v>648060</v>
      </c>
      <c r="Q7" s="110">
        <f t="shared" si="3"/>
        <v>0.008716365543222204</v>
      </c>
    </row>
    <row r="8" spans="1:17" ht="15" thickBot="1" thickTop="1">
      <c r="A8" s="103" t="s">
        <v>21</v>
      </c>
      <c r="B8" s="104">
        <v>454000</v>
      </c>
      <c r="C8" s="104">
        <v>666500</v>
      </c>
      <c r="D8" s="104">
        <v>280000</v>
      </c>
      <c r="E8" s="104">
        <v>571000</v>
      </c>
      <c r="F8" s="104">
        <v>1475000</v>
      </c>
      <c r="G8" s="104">
        <v>1173000</v>
      </c>
      <c r="H8" s="105">
        <f t="shared" si="0"/>
        <v>4619500</v>
      </c>
      <c r="I8" s="104">
        <v>1978700</v>
      </c>
      <c r="J8" s="104">
        <v>1668000</v>
      </c>
      <c r="K8" s="107">
        <v>1808000</v>
      </c>
      <c r="L8" s="107">
        <v>1339000</v>
      </c>
      <c r="M8" s="104">
        <v>1581000</v>
      </c>
      <c r="N8" s="104">
        <v>1376000</v>
      </c>
      <c r="O8" s="108">
        <f t="shared" si="1"/>
        <v>9750700</v>
      </c>
      <c r="P8" s="109">
        <f t="shared" si="2"/>
        <v>14370200</v>
      </c>
      <c r="Q8" s="110">
        <f t="shared" si="3"/>
        <v>0.19327827072988876</v>
      </c>
    </row>
    <row r="9" spans="1:17" ht="15" thickBot="1" thickTop="1">
      <c r="A9" s="103" t="s">
        <v>22</v>
      </c>
      <c r="B9" s="104">
        <v>4605</v>
      </c>
      <c r="C9" s="104">
        <v>38175</v>
      </c>
      <c r="D9" s="104">
        <v>33075</v>
      </c>
      <c r="E9" s="104">
        <v>28267</v>
      </c>
      <c r="F9" s="104">
        <v>26208</v>
      </c>
      <c r="G9" s="104">
        <v>21600</v>
      </c>
      <c r="H9" s="105">
        <f t="shared" si="0"/>
        <v>151930</v>
      </c>
      <c r="I9" s="104">
        <v>29283</v>
      </c>
      <c r="J9" s="104">
        <v>56525</v>
      </c>
      <c r="K9" s="107">
        <v>28155</v>
      </c>
      <c r="L9" s="107">
        <v>62965</v>
      </c>
      <c r="M9" s="104">
        <v>151562</v>
      </c>
      <c r="N9" s="104">
        <v>189380</v>
      </c>
      <c r="O9" s="108">
        <f t="shared" si="1"/>
        <v>517870</v>
      </c>
      <c r="P9" s="109">
        <f t="shared" si="2"/>
        <v>669800</v>
      </c>
      <c r="Q9" s="110">
        <f t="shared" si="3"/>
        <v>0.00900876715250167</v>
      </c>
    </row>
    <row r="10" spans="1:17" ht="15" thickBot="1" thickTop="1">
      <c r="A10" s="111" t="s">
        <v>23</v>
      </c>
      <c r="B10" s="104">
        <v>375</v>
      </c>
      <c r="C10" s="104">
        <v>195</v>
      </c>
      <c r="D10" s="104">
        <v>0</v>
      </c>
      <c r="E10" s="104">
        <v>83</v>
      </c>
      <c r="F10" s="104">
        <v>375</v>
      </c>
      <c r="G10" s="104">
        <v>449</v>
      </c>
      <c r="H10" s="105">
        <f t="shared" si="0"/>
        <v>1477</v>
      </c>
      <c r="I10" s="104">
        <v>1040</v>
      </c>
      <c r="J10" s="104">
        <v>888</v>
      </c>
      <c r="K10" s="112">
        <v>585</v>
      </c>
      <c r="L10" s="112">
        <v>1575</v>
      </c>
      <c r="M10" s="104">
        <v>750</v>
      </c>
      <c r="N10" s="104">
        <v>892</v>
      </c>
      <c r="O10" s="108">
        <f t="shared" si="1"/>
        <v>5730</v>
      </c>
      <c r="P10" s="109">
        <f t="shared" si="2"/>
        <v>7207</v>
      </c>
      <c r="Q10" s="110">
        <f t="shared" si="3"/>
        <v>9.693368896398855E-05</v>
      </c>
    </row>
    <row r="11" spans="1:17" ht="15" thickBot="1" thickTop="1">
      <c r="A11" s="114" t="s">
        <v>24</v>
      </c>
      <c r="B11" s="115">
        <v>269782</v>
      </c>
      <c r="C11" s="115">
        <v>183088</v>
      </c>
      <c r="D11" s="115">
        <v>117255</v>
      </c>
      <c r="E11" s="115">
        <v>145940</v>
      </c>
      <c r="F11" s="115">
        <v>284115</v>
      </c>
      <c r="G11" s="115">
        <v>481743</v>
      </c>
      <c r="H11" s="105">
        <f t="shared" si="0"/>
        <v>1481923</v>
      </c>
      <c r="I11" s="115">
        <v>313202</v>
      </c>
      <c r="J11" s="115">
        <v>304587</v>
      </c>
      <c r="K11" s="116">
        <v>277561</v>
      </c>
      <c r="L11" s="116">
        <v>429877</v>
      </c>
      <c r="M11" s="115">
        <v>417018</v>
      </c>
      <c r="N11" s="115">
        <v>503228</v>
      </c>
      <c r="O11" s="108">
        <f t="shared" si="1"/>
        <v>2245473</v>
      </c>
      <c r="P11" s="109">
        <f t="shared" si="2"/>
        <v>3727396</v>
      </c>
      <c r="Q11" s="110">
        <f t="shared" si="3"/>
        <v>0.05013323775629459</v>
      </c>
    </row>
    <row r="12" spans="1:17" ht="15" thickBot="1" thickTop="1">
      <c r="A12" s="111" t="s">
        <v>25</v>
      </c>
      <c r="B12" s="104">
        <v>797</v>
      </c>
      <c r="C12" s="104">
        <v>73668</v>
      </c>
      <c r="D12" s="104">
        <v>1700</v>
      </c>
      <c r="E12" s="104">
        <v>120505</v>
      </c>
      <c r="F12" s="104">
        <v>103090</v>
      </c>
      <c r="G12" s="104">
        <v>78005</v>
      </c>
      <c r="H12" s="105">
        <f t="shared" si="0"/>
        <v>377765</v>
      </c>
      <c r="I12" s="104">
        <v>20685</v>
      </c>
      <c r="J12" s="104">
        <v>129920</v>
      </c>
      <c r="K12" s="112">
        <v>128751</v>
      </c>
      <c r="L12" s="112">
        <v>114725</v>
      </c>
      <c r="M12" s="104">
        <v>165510</v>
      </c>
      <c r="N12" s="104">
        <v>135433</v>
      </c>
      <c r="O12" s="108">
        <f t="shared" si="1"/>
        <v>695024</v>
      </c>
      <c r="P12" s="109">
        <f t="shared" si="2"/>
        <v>1072789</v>
      </c>
      <c r="Q12" s="110">
        <f t="shared" si="3"/>
        <v>0.014428943423059292</v>
      </c>
    </row>
    <row r="13" spans="1:17" ht="15" thickBot="1" thickTop="1">
      <c r="A13" s="111" t="s">
        <v>26</v>
      </c>
      <c r="B13" s="104">
        <v>70700</v>
      </c>
      <c r="C13" s="104">
        <v>0</v>
      </c>
      <c r="D13" s="104">
        <v>24500</v>
      </c>
      <c r="E13" s="104">
        <v>0</v>
      </c>
      <c r="F13" s="104">
        <v>28700</v>
      </c>
      <c r="G13" s="104">
        <v>75221</v>
      </c>
      <c r="H13" s="105">
        <f t="shared" si="0"/>
        <v>199121</v>
      </c>
      <c r="I13" s="104">
        <v>8000</v>
      </c>
      <c r="J13" s="104">
        <v>19000</v>
      </c>
      <c r="K13" s="112">
        <v>0</v>
      </c>
      <c r="L13" s="112">
        <v>48000</v>
      </c>
      <c r="M13" s="104">
        <v>0</v>
      </c>
      <c r="N13" s="104">
        <v>23320</v>
      </c>
      <c r="O13" s="108">
        <f t="shared" si="1"/>
        <v>98320</v>
      </c>
      <c r="P13" s="109">
        <f t="shared" si="2"/>
        <v>297441</v>
      </c>
      <c r="Q13" s="110">
        <f t="shared" si="3"/>
        <v>0.004000562422525006</v>
      </c>
    </row>
    <row r="14" spans="1:17" ht="15" thickBot="1" thickTop="1">
      <c r="A14" s="117" t="s">
        <v>27</v>
      </c>
      <c r="B14" s="115">
        <v>5372</v>
      </c>
      <c r="C14" s="115">
        <v>11162</v>
      </c>
      <c r="D14" s="115">
        <v>5502</v>
      </c>
      <c r="E14" s="115">
        <v>500</v>
      </c>
      <c r="F14" s="115">
        <v>5482</v>
      </c>
      <c r="G14" s="115">
        <v>3154</v>
      </c>
      <c r="H14" s="105">
        <f t="shared" si="0"/>
        <v>31172</v>
      </c>
      <c r="I14" s="115">
        <v>10072</v>
      </c>
      <c r="J14" s="115">
        <v>2225</v>
      </c>
      <c r="K14" s="118">
        <v>9142</v>
      </c>
      <c r="L14" s="118">
        <v>6791</v>
      </c>
      <c r="M14" s="115">
        <v>15288</v>
      </c>
      <c r="N14" s="115">
        <v>21076</v>
      </c>
      <c r="O14" s="108">
        <f t="shared" si="1"/>
        <v>64594</v>
      </c>
      <c r="P14" s="109">
        <f t="shared" si="2"/>
        <v>95766</v>
      </c>
      <c r="Q14" s="110">
        <f t="shared" si="3"/>
        <v>0.0012880465737928858</v>
      </c>
    </row>
    <row r="15" spans="1:17" ht="15" thickBot="1" thickTop="1">
      <c r="A15" s="111" t="s">
        <v>58</v>
      </c>
      <c r="B15" s="104">
        <v>1900</v>
      </c>
      <c r="C15" s="104">
        <v>226</v>
      </c>
      <c r="D15" s="104">
        <v>0</v>
      </c>
      <c r="E15" s="104">
        <v>875</v>
      </c>
      <c r="F15" s="104">
        <v>1000</v>
      </c>
      <c r="G15" s="104">
        <v>2625</v>
      </c>
      <c r="H15" s="105">
        <f t="shared" si="0"/>
        <v>6626</v>
      </c>
      <c r="I15" s="104">
        <v>600</v>
      </c>
      <c r="J15" s="104">
        <v>2225</v>
      </c>
      <c r="K15" s="112">
        <v>8880</v>
      </c>
      <c r="L15" s="112">
        <v>1500</v>
      </c>
      <c r="M15" s="104">
        <v>2310</v>
      </c>
      <c r="N15" s="104">
        <v>2717</v>
      </c>
      <c r="O15" s="108">
        <f t="shared" si="1"/>
        <v>18232</v>
      </c>
      <c r="P15" s="109">
        <f t="shared" si="2"/>
        <v>24858</v>
      </c>
      <c r="Q15" s="110">
        <f t="shared" si="3"/>
        <v>0.0003343385098191796</v>
      </c>
    </row>
    <row r="16" spans="1:17" ht="15" thickBot="1" thickTop="1">
      <c r="A16" s="111" t="s">
        <v>54</v>
      </c>
      <c r="B16" s="104">
        <v>6000</v>
      </c>
      <c r="C16" s="104">
        <v>6935</v>
      </c>
      <c r="D16" s="104">
        <v>2625</v>
      </c>
      <c r="E16" s="104">
        <v>2394</v>
      </c>
      <c r="F16" s="104">
        <v>2278</v>
      </c>
      <c r="G16" s="104">
        <v>2810</v>
      </c>
      <c r="H16" s="105">
        <f t="shared" si="0"/>
        <v>23042</v>
      </c>
      <c r="I16" s="104">
        <v>6375</v>
      </c>
      <c r="J16" s="104">
        <v>3000</v>
      </c>
      <c r="K16" s="112">
        <v>6750</v>
      </c>
      <c r="L16" s="112">
        <v>27185</v>
      </c>
      <c r="M16" s="104">
        <v>38625</v>
      </c>
      <c r="N16" s="104">
        <v>52800</v>
      </c>
      <c r="O16" s="108">
        <f t="shared" si="1"/>
        <v>134735</v>
      </c>
      <c r="P16" s="109">
        <f t="shared" si="2"/>
        <v>157777</v>
      </c>
      <c r="Q16" s="110">
        <f>SUM(P16/$P$28)</f>
        <v>0.002122090556912893</v>
      </c>
    </row>
    <row r="17" spans="1:17" ht="15" thickBot="1" thickTop="1">
      <c r="A17" s="119" t="s">
        <v>29</v>
      </c>
      <c r="B17" s="120">
        <f>SUM(B3:B16)</f>
        <v>3822202</v>
      </c>
      <c r="C17" s="120">
        <f aca="true" t="shared" si="4" ref="C17:H17">SUM(C3:C16)</f>
        <v>5601219</v>
      </c>
      <c r="D17" s="120">
        <f t="shared" si="4"/>
        <v>4442043</v>
      </c>
      <c r="E17" s="120">
        <f t="shared" si="4"/>
        <v>5407394</v>
      </c>
      <c r="F17" s="120">
        <f>SUM(F3:F16)</f>
        <v>6237792</v>
      </c>
      <c r="G17" s="120">
        <f t="shared" si="4"/>
        <v>6642034</v>
      </c>
      <c r="H17" s="121">
        <f t="shared" si="4"/>
        <v>32152684</v>
      </c>
      <c r="I17" s="120">
        <f>SUM(I3:I16)</f>
        <v>6614286</v>
      </c>
      <c r="J17" s="120">
        <f aca="true" t="shared" si="5" ref="J17:P17">SUM(J3:J16)</f>
        <v>6489753</v>
      </c>
      <c r="K17" s="120">
        <f t="shared" si="5"/>
        <v>6304834</v>
      </c>
      <c r="L17" s="120">
        <f t="shared" si="5"/>
        <v>6060148</v>
      </c>
      <c r="M17" s="120">
        <f t="shared" si="5"/>
        <v>6411622</v>
      </c>
      <c r="N17" s="120">
        <f>SUM(N3:N16)</f>
        <v>7163472</v>
      </c>
      <c r="O17" s="120">
        <f t="shared" si="5"/>
        <v>39044115</v>
      </c>
      <c r="P17" s="120">
        <f t="shared" si="5"/>
        <v>71196799</v>
      </c>
      <c r="Q17" s="122">
        <f>SUM(P17/P28)</f>
        <v>0.957592392049065</v>
      </c>
    </row>
    <row r="18" spans="1:17" ht="15" thickBot="1" thickTop="1">
      <c r="A18" s="123" t="s">
        <v>57</v>
      </c>
      <c r="B18" s="124"/>
      <c r="C18" s="124"/>
      <c r="D18" s="124"/>
      <c r="E18" s="124"/>
      <c r="F18" s="124"/>
      <c r="G18" s="124"/>
      <c r="H18" s="125"/>
      <c r="I18" s="124"/>
      <c r="J18" s="124"/>
      <c r="K18" s="126"/>
      <c r="L18" s="126"/>
      <c r="M18" s="124"/>
      <c r="N18" s="124"/>
      <c r="O18" s="124"/>
      <c r="P18" s="124"/>
      <c r="Q18" s="127"/>
    </row>
    <row r="19" spans="1:17" ht="15" thickBot="1" thickTop="1">
      <c r="A19" s="111" t="s">
        <v>30</v>
      </c>
      <c r="B19" s="104">
        <v>0</v>
      </c>
      <c r="C19" s="104">
        <v>3147</v>
      </c>
      <c r="D19" s="104">
        <v>0</v>
      </c>
      <c r="E19" s="104">
        <v>0</v>
      </c>
      <c r="F19" s="104">
        <v>0</v>
      </c>
      <c r="G19" s="104">
        <v>0</v>
      </c>
      <c r="H19" s="105">
        <f aca="true" t="shared" si="6" ref="H19:H26">SUM(B19:G19)</f>
        <v>3147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1885</v>
      </c>
      <c r="O19" s="108">
        <f aca="true" t="shared" si="7" ref="O19:O25">SUM(I19:N19)</f>
        <v>1885</v>
      </c>
      <c r="P19" s="109">
        <f aca="true" t="shared" si="8" ref="P19:P25">SUM(H19+O19)</f>
        <v>5032</v>
      </c>
      <c r="Q19" s="110">
        <f aca="true" t="shared" si="9" ref="Q19:Q25">SUM(P19/$P$28)</f>
        <v>6.768007810001254E-05</v>
      </c>
    </row>
    <row r="20" spans="1:17" ht="15" thickBot="1" thickTop="1">
      <c r="A20" s="111" t="s">
        <v>21</v>
      </c>
      <c r="B20" s="104">
        <v>27588</v>
      </c>
      <c r="C20" s="104">
        <v>73620</v>
      </c>
      <c r="D20" s="104">
        <v>76752</v>
      </c>
      <c r="E20" s="104">
        <v>27545</v>
      </c>
      <c r="F20" s="104">
        <v>50616</v>
      </c>
      <c r="G20" s="104">
        <v>70050</v>
      </c>
      <c r="H20" s="105">
        <f t="shared" si="6"/>
        <v>326171</v>
      </c>
      <c r="I20" s="104">
        <v>109848</v>
      </c>
      <c r="J20" s="104">
        <v>55182</v>
      </c>
      <c r="K20" s="104">
        <v>129594</v>
      </c>
      <c r="L20" s="104">
        <v>0</v>
      </c>
      <c r="M20" s="104">
        <v>105024</v>
      </c>
      <c r="N20" s="104">
        <v>25914</v>
      </c>
      <c r="O20" s="108">
        <f t="shared" si="7"/>
        <v>425562</v>
      </c>
      <c r="P20" s="109">
        <f t="shared" si="8"/>
        <v>751733</v>
      </c>
      <c r="Q20" s="110">
        <f t="shared" si="9"/>
        <v>0.010110760761199667</v>
      </c>
    </row>
    <row r="21" spans="1:17" ht="15" thickBot="1" thickTop="1">
      <c r="A21" s="128" t="s">
        <v>31</v>
      </c>
      <c r="B21" s="129">
        <v>133418</v>
      </c>
      <c r="C21" s="130">
        <v>136864</v>
      </c>
      <c r="D21" s="115">
        <v>73276</v>
      </c>
      <c r="E21" s="115">
        <v>108504</v>
      </c>
      <c r="F21" s="115">
        <v>171991</v>
      </c>
      <c r="G21" s="115">
        <v>165412</v>
      </c>
      <c r="H21" s="105">
        <f t="shared" si="6"/>
        <v>789465</v>
      </c>
      <c r="I21" s="115">
        <v>136736</v>
      </c>
      <c r="J21" s="115">
        <v>165410</v>
      </c>
      <c r="K21" s="115">
        <v>219596</v>
      </c>
      <c r="L21" s="115">
        <v>241771</v>
      </c>
      <c r="M21" s="115">
        <v>152818</v>
      </c>
      <c r="N21" s="115">
        <v>237960</v>
      </c>
      <c r="O21" s="108">
        <f t="shared" si="7"/>
        <v>1154291</v>
      </c>
      <c r="P21" s="109">
        <f t="shared" si="8"/>
        <v>1943756</v>
      </c>
      <c r="Q21" s="110">
        <f t="shared" si="9"/>
        <v>0.02614339385679014</v>
      </c>
    </row>
    <row r="22" spans="1:17" ht="15" thickBot="1" thickTop="1">
      <c r="A22" s="103" t="s">
        <v>27</v>
      </c>
      <c r="B22" s="104">
        <v>0</v>
      </c>
      <c r="C22" s="104">
        <v>3956</v>
      </c>
      <c r="D22" s="104">
        <v>0</v>
      </c>
      <c r="E22" s="104">
        <v>0</v>
      </c>
      <c r="F22" s="104">
        <v>0</v>
      </c>
      <c r="G22" s="104">
        <v>0</v>
      </c>
      <c r="H22" s="105">
        <f t="shared" si="6"/>
        <v>3956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8">
        <f t="shared" si="7"/>
        <v>0</v>
      </c>
      <c r="P22" s="109">
        <f t="shared" si="8"/>
        <v>3956</v>
      </c>
      <c r="Q22" s="110">
        <f t="shared" si="9"/>
        <v>5.32079469323628E-05</v>
      </c>
    </row>
    <row r="23" spans="1:17" ht="15" thickBot="1" thickTop="1">
      <c r="A23" s="117" t="s">
        <v>32</v>
      </c>
      <c r="B23" s="115">
        <v>19327</v>
      </c>
      <c r="C23" s="115">
        <v>36653</v>
      </c>
      <c r="D23" s="115">
        <v>9331</v>
      </c>
      <c r="E23" s="115">
        <v>6369</v>
      </c>
      <c r="F23" s="115">
        <v>20995</v>
      </c>
      <c r="G23" s="115">
        <v>4810</v>
      </c>
      <c r="H23" s="105">
        <f t="shared" si="6"/>
        <v>97485</v>
      </c>
      <c r="I23" s="115">
        <v>7537</v>
      </c>
      <c r="J23" s="115">
        <v>46648</v>
      </c>
      <c r="K23" s="115">
        <v>9697</v>
      </c>
      <c r="L23" s="115">
        <v>75111</v>
      </c>
      <c r="M23" s="115">
        <v>100661</v>
      </c>
      <c r="N23" s="115">
        <v>35232</v>
      </c>
      <c r="O23" s="108">
        <f t="shared" si="7"/>
        <v>274886</v>
      </c>
      <c r="P23" s="109">
        <f t="shared" si="8"/>
        <v>372371</v>
      </c>
      <c r="Q23" s="110">
        <f t="shared" si="9"/>
        <v>0.005008366129209016</v>
      </c>
    </row>
    <row r="24" spans="1:17" ht="15" thickBot="1" thickTop="1">
      <c r="A24" s="111" t="s">
        <v>25</v>
      </c>
      <c r="B24" s="104">
        <v>0</v>
      </c>
      <c r="C24" s="106">
        <v>0</v>
      </c>
      <c r="D24" s="104">
        <v>20502</v>
      </c>
      <c r="E24" s="104">
        <v>8202</v>
      </c>
      <c r="F24" s="104">
        <v>0</v>
      </c>
      <c r="G24" s="104">
        <v>0</v>
      </c>
      <c r="H24" s="105">
        <f t="shared" si="6"/>
        <v>28704</v>
      </c>
      <c r="I24" s="104">
        <v>31167</v>
      </c>
      <c r="J24" s="104">
        <v>0</v>
      </c>
      <c r="K24" s="104">
        <v>0</v>
      </c>
      <c r="L24" s="104">
        <v>0</v>
      </c>
      <c r="M24" s="104">
        <v>15584</v>
      </c>
      <c r="N24" s="104">
        <v>0</v>
      </c>
      <c r="O24" s="108">
        <f t="shared" si="7"/>
        <v>46751</v>
      </c>
      <c r="P24" s="109">
        <f t="shared" si="8"/>
        <v>75455</v>
      </c>
      <c r="Q24" s="110">
        <f t="shared" si="9"/>
        <v>0.0010148649230994526</v>
      </c>
    </row>
    <row r="25" spans="1:17" ht="15" thickBot="1" thickTop="1">
      <c r="A25" s="111" t="s">
        <v>26</v>
      </c>
      <c r="B25" s="104">
        <v>0</v>
      </c>
      <c r="C25" s="131">
        <v>0</v>
      </c>
      <c r="D25" s="104">
        <v>0</v>
      </c>
      <c r="E25" s="104">
        <v>152</v>
      </c>
      <c r="F25" s="104">
        <v>0</v>
      </c>
      <c r="G25" s="104">
        <v>0</v>
      </c>
      <c r="H25" s="105">
        <f t="shared" si="6"/>
        <v>152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542</v>
      </c>
      <c r="O25" s="108">
        <f t="shared" si="7"/>
        <v>542</v>
      </c>
      <c r="P25" s="109">
        <f t="shared" si="8"/>
        <v>694</v>
      </c>
      <c r="Q25" s="110">
        <f t="shared" si="9"/>
        <v>9.334255604413494E-06</v>
      </c>
    </row>
    <row r="26" spans="1:17" ht="15" thickBot="1" thickTop="1">
      <c r="A26" s="119" t="s">
        <v>33</v>
      </c>
      <c r="B26" s="120">
        <f aca="true" t="shared" si="10" ref="B26:G26">SUM(B19:B25)</f>
        <v>180333</v>
      </c>
      <c r="C26" s="120">
        <f t="shared" si="10"/>
        <v>254240</v>
      </c>
      <c r="D26" s="120">
        <f t="shared" si="10"/>
        <v>179861</v>
      </c>
      <c r="E26" s="120">
        <f t="shared" si="10"/>
        <v>150772</v>
      </c>
      <c r="F26" s="120">
        <f t="shared" si="10"/>
        <v>243602</v>
      </c>
      <c r="G26" s="120">
        <f t="shared" si="10"/>
        <v>240272</v>
      </c>
      <c r="H26" s="121">
        <f t="shared" si="6"/>
        <v>1249080</v>
      </c>
      <c r="I26" s="120">
        <f aca="true" t="shared" si="11" ref="I26:P26">SUM(I19:I25)</f>
        <v>285288</v>
      </c>
      <c r="J26" s="120">
        <f t="shared" si="11"/>
        <v>267240</v>
      </c>
      <c r="K26" s="120">
        <f t="shared" si="11"/>
        <v>358887</v>
      </c>
      <c r="L26" s="120">
        <f t="shared" si="11"/>
        <v>316882</v>
      </c>
      <c r="M26" s="120">
        <f t="shared" si="11"/>
        <v>374087</v>
      </c>
      <c r="N26" s="120">
        <f t="shared" si="11"/>
        <v>301533</v>
      </c>
      <c r="O26" s="120">
        <f t="shared" si="11"/>
        <v>1903917</v>
      </c>
      <c r="P26" s="120">
        <f t="shared" si="11"/>
        <v>3152997</v>
      </c>
      <c r="Q26" s="122">
        <f>SUM(P26/P28)</f>
        <v>0.04240760795093507</v>
      </c>
    </row>
    <row r="27" spans="1:17" ht="15" thickBot="1" thickTop="1">
      <c r="A27" s="132"/>
      <c r="B27" s="106"/>
      <c r="C27" s="106"/>
      <c r="D27" s="106"/>
      <c r="E27" s="106"/>
      <c r="F27" s="106"/>
      <c r="G27" s="106"/>
      <c r="H27" s="133"/>
      <c r="I27" s="106"/>
      <c r="J27" s="106"/>
      <c r="K27" s="132"/>
      <c r="L27" s="132"/>
      <c r="M27" s="106"/>
      <c r="N27" s="106"/>
      <c r="O27" s="106"/>
      <c r="P27" s="106"/>
      <c r="Q27" s="134"/>
    </row>
    <row r="28" spans="1:17" ht="15" thickBot="1" thickTop="1">
      <c r="A28" s="135" t="s">
        <v>34</v>
      </c>
      <c r="B28" s="136">
        <f>SUM(B17+B26)</f>
        <v>4002535</v>
      </c>
      <c r="C28" s="136">
        <f aca="true" t="shared" si="12" ref="C28:J28">SUM(C17+C26)</f>
        <v>5855459</v>
      </c>
      <c r="D28" s="136">
        <f t="shared" si="12"/>
        <v>4621904</v>
      </c>
      <c r="E28" s="136">
        <f t="shared" si="12"/>
        <v>5558166</v>
      </c>
      <c r="F28" s="136">
        <f t="shared" si="12"/>
        <v>6481394</v>
      </c>
      <c r="G28" s="136">
        <f t="shared" si="12"/>
        <v>6882306</v>
      </c>
      <c r="H28" s="137">
        <f t="shared" si="12"/>
        <v>33401764</v>
      </c>
      <c r="I28" s="136">
        <f t="shared" si="12"/>
        <v>6899574</v>
      </c>
      <c r="J28" s="136">
        <f t="shared" si="12"/>
        <v>6756993</v>
      </c>
      <c r="K28" s="136">
        <f>SUM(K17,K26)</f>
        <v>6663721</v>
      </c>
      <c r="L28" s="136">
        <f>+L17+L26</f>
        <v>6377030</v>
      </c>
      <c r="M28" s="136">
        <f>SUM(M17+M26)</f>
        <v>6785709</v>
      </c>
      <c r="N28" s="136">
        <f>SUM(N17+N26)</f>
        <v>7465005</v>
      </c>
      <c r="O28" s="136">
        <f>SUM(O17+O26)</f>
        <v>40948032</v>
      </c>
      <c r="P28" s="136">
        <f>SUM(P17+P26)</f>
        <v>74349796</v>
      </c>
      <c r="Q28" s="138">
        <v>1</v>
      </c>
    </row>
    <row r="29" ht="12.75" thickTop="1"/>
    <row r="30" spans="1:16" ht="12.75">
      <c r="A30" s="18"/>
      <c r="H30" s="17"/>
      <c r="P30" s="17" t="s">
        <v>70</v>
      </c>
    </row>
  </sheetData>
  <sheetProtection/>
  <printOptions horizontalCentered="1"/>
  <pageMargins left="0.1968503937007874" right="0" top="2.362204724409449" bottom="0" header="1.1811023622047245" footer="0"/>
  <pageSetup horizontalDpi="360" verticalDpi="360" orientation="landscape" paperSize="9" scale="75" r:id="rId1"/>
  <headerFooter alignWithMargins="0">
    <oddHeader>&amp;C&amp;"Arial,Negrita"&amp;28EXPEDICION DE VALORES PARA VINOS NACIONALES E IMPORTADOS AÑO 2011 (expresado en litros)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1" width="18.28125" style="0" customWidth="1"/>
    <col min="2" max="7" width="10.140625" style="0" customWidth="1"/>
    <col min="9" max="14" width="10.140625" style="0" customWidth="1"/>
  </cols>
  <sheetData>
    <row r="1" spans="1:17" ht="15" thickBot="1" thickTop="1">
      <c r="A1" s="91" t="s">
        <v>55</v>
      </c>
      <c r="B1" s="92" t="s">
        <v>0</v>
      </c>
      <c r="C1" s="92" t="s">
        <v>72</v>
      </c>
      <c r="D1" s="92" t="s">
        <v>2</v>
      </c>
      <c r="E1" s="92" t="s">
        <v>3</v>
      </c>
      <c r="F1" s="92" t="s">
        <v>4</v>
      </c>
      <c r="G1" s="92" t="s">
        <v>5</v>
      </c>
      <c r="H1" s="93" t="s">
        <v>63</v>
      </c>
      <c r="I1" s="92" t="s">
        <v>7</v>
      </c>
      <c r="J1" s="92" t="s">
        <v>8</v>
      </c>
      <c r="K1" s="92" t="s">
        <v>73</v>
      </c>
      <c r="L1" s="92" t="s">
        <v>74</v>
      </c>
      <c r="M1" s="94" t="s">
        <v>75</v>
      </c>
      <c r="N1" s="92" t="s">
        <v>76</v>
      </c>
      <c r="O1" s="95" t="s">
        <v>71</v>
      </c>
      <c r="P1" s="95" t="s">
        <v>14</v>
      </c>
      <c r="Q1" s="95" t="s">
        <v>78</v>
      </c>
    </row>
    <row r="2" spans="1:17" ht="15" thickBot="1" thickTop="1">
      <c r="A2" s="96" t="s">
        <v>56</v>
      </c>
      <c r="B2" s="97"/>
      <c r="C2" s="98"/>
      <c r="D2" s="98"/>
      <c r="E2" s="98"/>
      <c r="F2" s="98"/>
      <c r="G2" s="98"/>
      <c r="H2" s="99" t="s">
        <v>77</v>
      </c>
      <c r="I2" s="100"/>
      <c r="J2" s="100"/>
      <c r="K2" s="98"/>
      <c r="L2" s="98"/>
      <c r="M2" s="98"/>
      <c r="N2" s="98"/>
      <c r="O2" s="101" t="s">
        <v>77</v>
      </c>
      <c r="P2" s="102"/>
      <c r="Q2" s="102"/>
    </row>
    <row r="3" spans="1:17" ht="15" thickBot="1" thickTop="1">
      <c r="A3" s="103" t="s">
        <v>16</v>
      </c>
      <c r="B3" s="104">
        <v>2630190</v>
      </c>
      <c r="C3" s="104">
        <v>3211550</v>
      </c>
      <c r="D3" s="104">
        <v>4159940</v>
      </c>
      <c r="E3" s="104">
        <v>3761330</v>
      </c>
      <c r="F3" s="104">
        <v>3839730</v>
      </c>
      <c r="G3" s="104">
        <v>3520800</v>
      </c>
      <c r="H3" s="105">
        <f>SUM(B3:G3)</f>
        <v>21123540</v>
      </c>
      <c r="I3" s="104">
        <v>3689050</v>
      </c>
      <c r="J3" s="106">
        <v>4008630</v>
      </c>
      <c r="K3" s="107">
        <v>3485600</v>
      </c>
      <c r="L3" s="107">
        <v>3365840</v>
      </c>
      <c r="M3" s="104">
        <v>3486240</v>
      </c>
      <c r="N3" s="104">
        <v>4237550</v>
      </c>
      <c r="O3" s="108">
        <f>SUM(I3:N3)</f>
        <v>22272910</v>
      </c>
      <c r="P3" s="109">
        <f aca="true" t="shared" si="0" ref="P3:P16">SUM(H3+O3)</f>
        <v>43396450</v>
      </c>
      <c r="Q3" s="110">
        <f aca="true" t="shared" si="1" ref="Q3:Q15">SUM(P3/$P$28)</f>
        <v>0.5618672409428241</v>
      </c>
    </row>
    <row r="4" spans="1:17" ht="15" thickBot="1" thickTop="1">
      <c r="A4" s="103" t="s">
        <v>17</v>
      </c>
      <c r="B4" s="104">
        <v>269400</v>
      </c>
      <c r="C4" s="104">
        <v>325210</v>
      </c>
      <c r="D4" s="104">
        <v>435305</v>
      </c>
      <c r="E4" s="104">
        <v>379110</v>
      </c>
      <c r="F4" s="104">
        <v>382930</v>
      </c>
      <c r="G4" s="104">
        <v>367200</v>
      </c>
      <c r="H4" s="105">
        <f>SUM(B4:G4)</f>
        <v>2159155</v>
      </c>
      <c r="I4" s="104">
        <v>385900</v>
      </c>
      <c r="J4" s="104">
        <v>406800</v>
      </c>
      <c r="K4" s="107">
        <v>387930</v>
      </c>
      <c r="L4" s="107">
        <v>399750</v>
      </c>
      <c r="M4" s="104">
        <v>366245</v>
      </c>
      <c r="N4" s="104">
        <v>470640</v>
      </c>
      <c r="O4" s="108">
        <f aca="true" t="shared" si="2" ref="O4:O16">SUM(I4:N4)</f>
        <v>2417265</v>
      </c>
      <c r="P4" s="109">
        <f t="shared" si="0"/>
        <v>4576420</v>
      </c>
      <c r="Q4" s="110">
        <f t="shared" si="1"/>
        <v>0.05925232314614581</v>
      </c>
    </row>
    <row r="5" spans="1:17" ht="15" thickBot="1" thickTop="1">
      <c r="A5" s="111" t="s">
        <v>18</v>
      </c>
      <c r="B5" s="104">
        <v>237315</v>
      </c>
      <c r="C5" s="104">
        <v>305100</v>
      </c>
      <c r="D5" s="104">
        <v>375138</v>
      </c>
      <c r="E5" s="104">
        <v>319758</v>
      </c>
      <c r="F5" s="104">
        <v>337965</v>
      </c>
      <c r="G5" s="104">
        <v>347415</v>
      </c>
      <c r="H5" s="105">
        <f>SUM(B5:G5)</f>
        <v>1922691</v>
      </c>
      <c r="I5" s="104">
        <v>346305</v>
      </c>
      <c r="J5" s="104">
        <v>366840</v>
      </c>
      <c r="K5" s="112">
        <v>307764</v>
      </c>
      <c r="L5" s="112">
        <v>272130</v>
      </c>
      <c r="M5" s="104">
        <v>342777</v>
      </c>
      <c r="N5" s="104">
        <v>422262</v>
      </c>
      <c r="O5" s="108">
        <f t="shared" si="2"/>
        <v>2058078</v>
      </c>
      <c r="P5" s="109">
        <f t="shared" si="0"/>
        <v>3980769</v>
      </c>
      <c r="Q5" s="110">
        <f t="shared" si="1"/>
        <v>0.05154024568509003</v>
      </c>
    </row>
    <row r="6" spans="1:17" ht="15" thickBot="1" thickTop="1">
      <c r="A6" s="113" t="s">
        <v>19</v>
      </c>
      <c r="B6" s="104">
        <v>202045</v>
      </c>
      <c r="C6" s="104">
        <v>147375</v>
      </c>
      <c r="D6" s="104">
        <v>214980</v>
      </c>
      <c r="E6" s="104">
        <v>230548</v>
      </c>
      <c r="F6" s="104">
        <v>311285</v>
      </c>
      <c r="G6" s="104">
        <v>182010</v>
      </c>
      <c r="H6" s="105">
        <f>SUM(B6:G6)</f>
        <v>1288243</v>
      </c>
      <c r="I6" s="104">
        <v>361132</v>
      </c>
      <c r="J6" s="104">
        <v>361125</v>
      </c>
      <c r="K6" s="107">
        <v>201820</v>
      </c>
      <c r="L6" s="107">
        <v>284765</v>
      </c>
      <c r="M6" s="107">
        <v>217714</v>
      </c>
      <c r="N6" s="104">
        <v>317165</v>
      </c>
      <c r="O6" s="108">
        <f t="shared" si="2"/>
        <v>1743721</v>
      </c>
      <c r="P6" s="109">
        <f t="shared" si="0"/>
        <v>3031964</v>
      </c>
      <c r="Q6" s="110">
        <f t="shared" si="1"/>
        <v>0.03925577431605509</v>
      </c>
    </row>
    <row r="7" spans="1:17" ht="15" thickBot="1" thickTop="1">
      <c r="A7" s="103" t="s">
        <v>20</v>
      </c>
      <c r="B7" s="104">
        <v>80930</v>
      </c>
      <c r="C7" s="104">
        <v>36180</v>
      </c>
      <c r="D7" s="104">
        <v>46100</v>
      </c>
      <c r="E7" s="104">
        <v>48392</v>
      </c>
      <c r="F7" s="104">
        <v>141575</v>
      </c>
      <c r="G7" s="104">
        <v>51000</v>
      </c>
      <c r="H7" s="105">
        <f>SUM(B7:G7)</f>
        <v>404177</v>
      </c>
      <c r="I7" s="104">
        <v>67020</v>
      </c>
      <c r="J7" s="104">
        <v>55850</v>
      </c>
      <c r="K7" s="107">
        <v>87073</v>
      </c>
      <c r="L7" s="107">
        <v>35332</v>
      </c>
      <c r="M7" s="104">
        <v>46620</v>
      </c>
      <c r="N7" s="104">
        <v>73032</v>
      </c>
      <c r="O7" s="108">
        <f t="shared" si="2"/>
        <v>364927</v>
      </c>
      <c r="P7" s="109">
        <f t="shared" si="0"/>
        <v>769104</v>
      </c>
      <c r="Q7" s="110">
        <f t="shared" si="1"/>
        <v>0.009957827022212413</v>
      </c>
    </row>
    <row r="8" spans="1:17" ht="15" thickBot="1" thickTop="1">
      <c r="A8" s="103" t="s">
        <v>21</v>
      </c>
      <c r="B8" s="104">
        <v>644000</v>
      </c>
      <c r="C8" s="104">
        <v>722000</v>
      </c>
      <c r="D8" s="104">
        <v>118000</v>
      </c>
      <c r="E8" s="104">
        <v>547000</v>
      </c>
      <c r="F8" s="104">
        <v>946000</v>
      </c>
      <c r="G8" s="104">
        <v>1109000</v>
      </c>
      <c r="H8" s="105">
        <f aca="true" t="shared" si="3" ref="H8:H16">SUM(B8:G8)</f>
        <v>4086000</v>
      </c>
      <c r="I8" s="104">
        <v>1495000</v>
      </c>
      <c r="J8" s="104">
        <v>1409000</v>
      </c>
      <c r="K8" s="107">
        <v>1149000</v>
      </c>
      <c r="L8" s="107">
        <v>1067000</v>
      </c>
      <c r="M8" s="104">
        <v>1360000</v>
      </c>
      <c r="N8" s="104">
        <v>1559000</v>
      </c>
      <c r="O8" s="108">
        <f t="shared" si="2"/>
        <v>8039000</v>
      </c>
      <c r="P8" s="109">
        <f t="shared" si="0"/>
        <v>12125000</v>
      </c>
      <c r="Q8" s="110">
        <f t="shared" si="1"/>
        <v>0.15698611975015797</v>
      </c>
    </row>
    <row r="9" spans="1:17" ht="15" thickBot="1" thickTop="1">
      <c r="A9" s="103" t="s">
        <v>22</v>
      </c>
      <c r="B9" s="104">
        <v>19055</v>
      </c>
      <c r="C9" s="104">
        <v>25450</v>
      </c>
      <c r="D9" s="104">
        <v>11798</v>
      </c>
      <c r="E9" s="104">
        <v>18919</v>
      </c>
      <c r="F9" s="104">
        <v>10923</v>
      </c>
      <c r="G9" s="104">
        <v>30038</v>
      </c>
      <c r="H9" s="105">
        <f t="shared" si="3"/>
        <v>116183</v>
      </c>
      <c r="I9" s="104">
        <v>38475</v>
      </c>
      <c r="J9" s="104">
        <v>43753</v>
      </c>
      <c r="K9" s="107">
        <v>86515</v>
      </c>
      <c r="L9" s="107">
        <v>71653</v>
      </c>
      <c r="M9" s="104">
        <v>165524</v>
      </c>
      <c r="N9" s="104">
        <v>171522</v>
      </c>
      <c r="O9" s="108">
        <f t="shared" si="2"/>
        <v>577442</v>
      </c>
      <c r="P9" s="109">
        <f t="shared" si="0"/>
        <v>693625</v>
      </c>
      <c r="Q9" s="110">
        <f t="shared" si="1"/>
        <v>0.00898057709787244</v>
      </c>
    </row>
    <row r="10" spans="1:17" ht="15" thickBot="1" thickTop="1">
      <c r="A10" s="111" t="s">
        <v>23</v>
      </c>
      <c r="B10" s="104">
        <v>1290</v>
      </c>
      <c r="C10" s="104">
        <v>575</v>
      </c>
      <c r="D10" s="104">
        <v>375</v>
      </c>
      <c r="E10" s="104">
        <v>960</v>
      </c>
      <c r="F10" s="104">
        <v>390</v>
      </c>
      <c r="G10" s="104">
        <v>375</v>
      </c>
      <c r="H10" s="105">
        <f t="shared" si="3"/>
        <v>3965</v>
      </c>
      <c r="I10" s="104">
        <v>390</v>
      </c>
      <c r="J10" s="104">
        <v>390</v>
      </c>
      <c r="K10" s="112">
        <v>570</v>
      </c>
      <c r="L10" s="112">
        <v>2160</v>
      </c>
      <c r="M10" s="104">
        <v>375</v>
      </c>
      <c r="N10" s="104">
        <v>490</v>
      </c>
      <c r="O10" s="108">
        <f t="shared" si="2"/>
        <v>4375</v>
      </c>
      <c r="P10" s="109">
        <f t="shared" si="0"/>
        <v>8340</v>
      </c>
      <c r="Q10" s="110">
        <f t="shared" si="1"/>
        <v>0.00010798055577041795</v>
      </c>
    </row>
    <row r="11" spans="1:17" ht="15" thickBot="1" thickTop="1">
      <c r="A11" s="114" t="s">
        <v>24</v>
      </c>
      <c r="B11" s="115">
        <v>324270</v>
      </c>
      <c r="C11" s="115">
        <v>149463</v>
      </c>
      <c r="D11" s="115">
        <v>147451</v>
      </c>
      <c r="E11" s="115">
        <v>223065</v>
      </c>
      <c r="F11" s="115">
        <v>148662</v>
      </c>
      <c r="G11" s="115">
        <v>431179</v>
      </c>
      <c r="H11" s="105">
        <f t="shared" si="3"/>
        <v>1424090</v>
      </c>
      <c r="I11" s="115">
        <v>287460</v>
      </c>
      <c r="J11" s="115">
        <v>526435</v>
      </c>
      <c r="K11" s="116">
        <v>292345</v>
      </c>
      <c r="L11" s="116">
        <v>215562</v>
      </c>
      <c r="M11" s="115">
        <v>535383</v>
      </c>
      <c r="N11" s="115">
        <v>391368</v>
      </c>
      <c r="O11" s="108">
        <f t="shared" si="2"/>
        <v>2248553</v>
      </c>
      <c r="P11" s="109">
        <f t="shared" si="0"/>
        <v>3672643</v>
      </c>
      <c r="Q11" s="110">
        <f t="shared" si="1"/>
        <v>0.047550843199800366</v>
      </c>
    </row>
    <row r="12" spans="1:17" ht="15" thickBot="1" thickTop="1">
      <c r="A12" s="111" t="s">
        <v>25</v>
      </c>
      <c r="B12" s="104">
        <v>60800</v>
      </c>
      <c r="C12" s="104">
        <v>5300</v>
      </c>
      <c r="D12" s="104">
        <v>114214</v>
      </c>
      <c r="E12" s="104">
        <v>73662</v>
      </c>
      <c r="F12" s="104">
        <v>64907</v>
      </c>
      <c r="G12" s="104">
        <v>86239</v>
      </c>
      <c r="H12" s="105">
        <f t="shared" si="3"/>
        <v>405122</v>
      </c>
      <c r="I12" s="104">
        <v>115433</v>
      </c>
      <c r="J12" s="104">
        <v>57597</v>
      </c>
      <c r="K12" s="112">
        <v>56518</v>
      </c>
      <c r="L12" s="112">
        <v>62460</v>
      </c>
      <c r="M12" s="104">
        <v>257496</v>
      </c>
      <c r="N12" s="104">
        <v>218108</v>
      </c>
      <c r="O12" s="108">
        <f t="shared" si="2"/>
        <v>767612</v>
      </c>
      <c r="P12" s="109">
        <f t="shared" si="0"/>
        <v>1172734</v>
      </c>
      <c r="Q12" s="110">
        <f t="shared" si="1"/>
        <v>0.015183749291470662</v>
      </c>
    </row>
    <row r="13" spans="1:17" ht="15" thickBot="1" thickTop="1">
      <c r="A13" s="111" t="s">
        <v>26</v>
      </c>
      <c r="B13" s="104">
        <v>0</v>
      </c>
      <c r="C13" s="104">
        <v>0</v>
      </c>
      <c r="D13" s="104">
        <v>38000</v>
      </c>
      <c r="E13" s="104">
        <v>0</v>
      </c>
      <c r="F13" s="104">
        <v>15000</v>
      </c>
      <c r="G13" s="104">
        <v>0</v>
      </c>
      <c r="H13" s="105">
        <f t="shared" si="3"/>
        <v>53000</v>
      </c>
      <c r="I13" s="104">
        <v>0</v>
      </c>
      <c r="J13" s="104">
        <v>43000</v>
      </c>
      <c r="K13" s="112">
        <v>0</v>
      </c>
      <c r="L13" s="112">
        <v>0</v>
      </c>
      <c r="M13" s="104">
        <v>0</v>
      </c>
      <c r="N13" s="104">
        <v>10940</v>
      </c>
      <c r="O13" s="108">
        <f t="shared" si="2"/>
        <v>53940</v>
      </c>
      <c r="P13" s="109">
        <f t="shared" si="0"/>
        <v>106940</v>
      </c>
      <c r="Q13" s="110">
        <f t="shared" si="1"/>
        <v>0.00138458520792428</v>
      </c>
    </row>
    <row r="14" spans="1:17" ht="15" thickBot="1" thickTop="1">
      <c r="A14" s="117" t="s">
        <v>27</v>
      </c>
      <c r="B14" s="115">
        <v>6257</v>
      </c>
      <c r="C14" s="115">
        <v>3775</v>
      </c>
      <c r="D14" s="115">
        <v>4552</v>
      </c>
      <c r="E14" s="115">
        <v>5539</v>
      </c>
      <c r="F14" s="115">
        <v>2650</v>
      </c>
      <c r="G14" s="115">
        <v>9627</v>
      </c>
      <c r="H14" s="105">
        <f t="shared" si="3"/>
        <v>32400</v>
      </c>
      <c r="I14" s="115">
        <v>6820</v>
      </c>
      <c r="J14" s="115">
        <v>6862</v>
      </c>
      <c r="K14" s="118">
        <v>4437</v>
      </c>
      <c r="L14" s="118">
        <v>9432</v>
      </c>
      <c r="M14" s="115">
        <v>10973</v>
      </c>
      <c r="N14" s="115">
        <v>8153</v>
      </c>
      <c r="O14" s="108">
        <f t="shared" si="2"/>
        <v>46677</v>
      </c>
      <c r="P14" s="109">
        <f t="shared" si="0"/>
        <v>79077</v>
      </c>
      <c r="Q14" s="110">
        <f t="shared" si="1"/>
        <v>0.0010238343415656284</v>
      </c>
    </row>
    <row r="15" spans="1:17" ht="15" thickBot="1" thickTop="1">
      <c r="A15" s="111" t="s">
        <v>58</v>
      </c>
      <c r="B15" s="104">
        <v>938</v>
      </c>
      <c r="C15" s="104">
        <v>0</v>
      </c>
      <c r="D15" s="104">
        <v>1000</v>
      </c>
      <c r="E15" s="104">
        <v>1212</v>
      </c>
      <c r="F15" s="104">
        <v>550</v>
      </c>
      <c r="G15" s="104">
        <v>875</v>
      </c>
      <c r="H15" s="105">
        <f t="shared" si="3"/>
        <v>4575</v>
      </c>
      <c r="I15" s="104">
        <v>100</v>
      </c>
      <c r="J15" s="104">
        <v>2315</v>
      </c>
      <c r="K15" s="112">
        <v>10</v>
      </c>
      <c r="L15" s="112">
        <v>1326</v>
      </c>
      <c r="M15" s="104">
        <v>1397</v>
      </c>
      <c r="N15" s="104">
        <v>5946</v>
      </c>
      <c r="O15" s="108">
        <f t="shared" si="2"/>
        <v>11094</v>
      </c>
      <c r="P15" s="109">
        <f t="shared" si="0"/>
        <v>15669</v>
      </c>
      <c r="Q15" s="110">
        <f t="shared" si="1"/>
        <v>0.0002028713822981629</v>
      </c>
    </row>
    <row r="16" spans="1:17" ht="15" thickBot="1" thickTop="1">
      <c r="A16" s="111" t="s">
        <v>54</v>
      </c>
      <c r="B16" s="104">
        <v>3000</v>
      </c>
      <c r="C16" s="104">
        <v>3375</v>
      </c>
      <c r="D16" s="104">
        <v>2625</v>
      </c>
      <c r="E16" s="104">
        <v>3420</v>
      </c>
      <c r="F16" s="104">
        <v>3000</v>
      </c>
      <c r="G16" s="104">
        <v>7875</v>
      </c>
      <c r="H16" s="105">
        <f t="shared" si="3"/>
        <v>23295</v>
      </c>
      <c r="I16" s="104">
        <v>3750</v>
      </c>
      <c r="J16" s="104">
        <v>8250</v>
      </c>
      <c r="K16" s="112">
        <v>7875</v>
      </c>
      <c r="L16" s="112">
        <v>15825</v>
      </c>
      <c r="M16" s="104">
        <v>63560</v>
      </c>
      <c r="N16" s="104">
        <v>43982</v>
      </c>
      <c r="O16" s="108">
        <f t="shared" si="2"/>
        <v>143242</v>
      </c>
      <c r="P16" s="109">
        <f t="shared" si="0"/>
        <v>166537</v>
      </c>
      <c r="Q16" s="110">
        <f>SUM(P16/$P$28)</f>
        <v>0.0021562059731820254</v>
      </c>
    </row>
    <row r="17" spans="1:17" ht="15" thickBot="1" thickTop="1">
      <c r="A17" s="119" t="s">
        <v>29</v>
      </c>
      <c r="B17" s="120">
        <f aca="true" t="shared" si="4" ref="B17:H17">SUM(B3:B16)</f>
        <v>4479490</v>
      </c>
      <c r="C17" s="120">
        <f t="shared" si="4"/>
        <v>4935353</v>
      </c>
      <c r="D17" s="120">
        <f t="shared" si="4"/>
        <v>5669478</v>
      </c>
      <c r="E17" s="120">
        <f t="shared" si="4"/>
        <v>5612915</v>
      </c>
      <c r="F17" s="120">
        <f>SUM(F3:F16)</f>
        <v>6205567</v>
      </c>
      <c r="G17" s="120">
        <f t="shared" si="4"/>
        <v>6143633</v>
      </c>
      <c r="H17" s="121">
        <f t="shared" si="4"/>
        <v>33046436</v>
      </c>
      <c r="I17" s="120">
        <f>SUM(I3:I16)</f>
        <v>6796835</v>
      </c>
      <c r="J17" s="120">
        <f aca="true" t="shared" si="5" ref="J17:P17">SUM(J3:J16)</f>
        <v>7296847</v>
      </c>
      <c r="K17" s="120">
        <f t="shared" si="5"/>
        <v>6067457</v>
      </c>
      <c r="L17" s="120">
        <f t="shared" si="5"/>
        <v>5803235</v>
      </c>
      <c r="M17" s="120">
        <f t="shared" si="5"/>
        <v>6854304</v>
      </c>
      <c r="N17" s="120">
        <f>SUM(N3:N16)</f>
        <v>7930158</v>
      </c>
      <c r="O17" s="120">
        <f t="shared" si="5"/>
        <v>40748836</v>
      </c>
      <c r="P17" s="120">
        <f t="shared" si="5"/>
        <v>73795272</v>
      </c>
      <c r="Q17" s="122">
        <f>SUM(P17/P28)</f>
        <v>0.9554501779123695</v>
      </c>
    </row>
    <row r="18" spans="1:17" ht="15" thickBot="1" thickTop="1">
      <c r="A18" s="123" t="s">
        <v>57</v>
      </c>
      <c r="B18" s="124"/>
      <c r="C18" s="124"/>
      <c r="D18" s="124"/>
      <c r="E18" s="124"/>
      <c r="F18" s="124"/>
      <c r="G18" s="124"/>
      <c r="H18" s="125"/>
      <c r="I18" s="124"/>
      <c r="J18" s="124"/>
      <c r="K18" s="126"/>
      <c r="L18" s="126"/>
      <c r="M18" s="124"/>
      <c r="N18" s="124"/>
      <c r="O18" s="124"/>
      <c r="P18" s="124"/>
      <c r="Q18" s="127"/>
    </row>
    <row r="19" spans="1:17" ht="15" thickBot="1" thickTop="1">
      <c r="A19" s="111" t="s">
        <v>30</v>
      </c>
      <c r="B19" s="104">
        <v>0</v>
      </c>
      <c r="C19" s="104">
        <v>1256</v>
      </c>
      <c r="D19" s="104">
        <v>0</v>
      </c>
      <c r="E19" s="104">
        <v>0</v>
      </c>
      <c r="F19" s="104">
        <v>0</v>
      </c>
      <c r="G19" s="104">
        <v>0</v>
      </c>
      <c r="H19" s="105">
        <f>SUM(B19:G19)</f>
        <v>1256</v>
      </c>
      <c r="I19" s="104">
        <v>0</v>
      </c>
      <c r="J19" s="104">
        <v>0</v>
      </c>
      <c r="K19" s="104">
        <v>0</v>
      </c>
      <c r="L19" s="104">
        <v>0</v>
      </c>
      <c r="M19" s="104">
        <v>936</v>
      </c>
      <c r="N19" s="104">
        <v>68</v>
      </c>
      <c r="O19" s="108">
        <f>SUM(I19:N19)</f>
        <v>1004</v>
      </c>
      <c r="P19" s="109">
        <f aca="true" t="shared" si="6" ref="P19:P25">SUM(H19+O19)</f>
        <v>2260</v>
      </c>
      <c r="Q19" s="110">
        <f aca="true" t="shared" si="7" ref="Q19:Q25">SUM(P19/$P$28)</f>
        <v>2.926091799054491E-05</v>
      </c>
    </row>
    <row r="20" spans="1:17" ht="15" thickBot="1" thickTop="1">
      <c r="A20" s="111" t="s">
        <v>21</v>
      </c>
      <c r="B20" s="104">
        <v>123767</v>
      </c>
      <c r="C20" s="104">
        <v>67294</v>
      </c>
      <c r="D20" s="104">
        <v>29636</v>
      </c>
      <c r="E20" s="104">
        <v>72813</v>
      </c>
      <c r="F20" s="104">
        <v>104472</v>
      </c>
      <c r="G20" s="104">
        <v>88249</v>
      </c>
      <c r="H20" s="105">
        <f aca="true" t="shared" si="8" ref="H20:H25">SUM(B20:G20)</f>
        <v>486231</v>
      </c>
      <c r="I20" s="104">
        <v>165184</v>
      </c>
      <c r="J20" s="104">
        <v>131722</v>
      </c>
      <c r="K20" s="104">
        <v>110011</v>
      </c>
      <c r="L20" s="104">
        <v>50610</v>
      </c>
      <c r="M20" s="104">
        <v>108319</v>
      </c>
      <c r="N20" s="104">
        <v>128058</v>
      </c>
      <c r="O20" s="108">
        <f aca="true" t="shared" si="9" ref="O20:O25">SUM(I20:N20)</f>
        <v>693904</v>
      </c>
      <c r="P20" s="109">
        <f t="shared" si="6"/>
        <v>1180135</v>
      </c>
      <c r="Q20" s="110">
        <f t="shared" si="7"/>
        <v>0.015279572324235274</v>
      </c>
    </row>
    <row r="21" spans="1:17" ht="15" thickBot="1" thickTop="1">
      <c r="A21" s="128" t="s">
        <v>31</v>
      </c>
      <c r="B21" s="129">
        <v>113355</v>
      </c>
      <c r="C21" s="130">
        <v>101331</v>
      </c>
      <c r="D21" s="115">
        <v>120518</v>
      </c>
      <c r="E21" s="115">
        <v>119544</v>
      </c>
      <c r="F21" s="115">
        <v>79078</v>
      </c>
      <c r="G21" s="115">
        <v>162185</v>
      </c>
      <c r="H21" s="105">
        <f t="shared" si="8"/>
        <v>696011</v>
      </c>
      <c r="I21" s="115">
        <v>116235</v>
      </c>
      <c r="J21" s="115">
        <v>158966</v>
      </c>
      <c r="K21" s="115">
        <v>125000</v>
      </c>
      <c r="L21" s="115">
        <v>222453</v>
      </c>
      <c r="M21" s="115">
        <v>250661</v>
      </c>
      <c r="N21" s="115">
        <v>207155</v>
      </c>
      <c r="O21" s="108">
        <f t="shared" si="9"/>
        <v>1080470</v>
      </c>
      <c r="P21" s="109">
        <f t="shared" si="6"/>
        <v>1776481</v>
      </c>
      <c r="Q21" s="110">
        <f t="shared" si="7"/>
        <v>0.02300064816493859</v>
      </c>
    </row>
    <row r="22" spans="1:17" ht="15" thickBot="1" thickTop="1">
      <c r="A22" s="103" t="s">
        <v>27</v>
      </c>
      <c r="B22" s="104">
        <v>0</v>
      </c>
      <c r="C22" s="104">
        <v>0</v>
      </c>
      <c r="D22" s="104">
        <v>1685</v>
      </c>
      <c r="E22" s="104">
        <v>0</v>
      </c>
      <c r="F22" s="104">
        <v>0</v>
      </c>
      <c r="G22" s="104">
        <v>0</v>
      </c>
      <c r="H22" s="105">
        <f t="shared" si="8"/>
        <v>1685</v>
      </c>
      <c r="I22" s="104">
        <v>0</v>
      </c>
      <c r="J22" s="104">
        <v>0</v>
      </c>
      <c r="K22" s="104">
        <v>0</v>
      </c>
      <c r="L22" s="104">
        <v>0</v>
      </c>
      <c r="M22" s="104">
        <v>3341</v>
      </c>
      <c r="N22" s="104">
        <v>0</v>
      </c>
      <c r="O22" s="108">
        <f t="shared" si="9"/>
        <v>3341</v>
      </c>
      <c r="P22" s="109">
        <f t="shared" si="6"/>
        <v>5026</v>
      </c>
      <c r="Q22" s="110">
        <f t="shared" si="7"/>
        <v>6.507317425684899E-05</v>
      </c>
    </row>
    <row r="23" spans="1:17" ht="15" thickBot="1" thickTop="1">
      <c r="A23" s="117" t="s">
        <v>32</v>
      </c>
      <c r="B23" s="115">
        <v>1756</v>
      </c>
      <c r="C23" s="115">
        <v>21365</v>
      </c>
      <c r="D23" s="115">
        <v>4020</v>
      </c>
      <c r="E23" s="115">
        <v>20772</v>
      </c>
      <c r="F23" s="115">
        <v>3056</v>
      </c>
      <c r="G23" s="115">
        <v>29007.75</v>
      </c>
      <c r="H23" s="105">
        <f t="shared" si="8"/>
        <v>79976.75</v>
      </c>
      <c r="I23" s="115">
        <v>21395</v>
      </c>
      <c r="J23" s="115">
        <v>20616</v>
      </c>
      <c r="K23" s="115">
        <v>21295</v>
      </c>
      <c r="L23" s="115">
        <v>33769</v>
      </c>
      <c r="M23" s="115">
        <v>117235</v>
      </c>
      <c r="N23" s="115">
        <v>68567</v>
      </c>
      <c r="O23" s="108">
        <f t="shared" si="9"/>
        <v>282877</v>
      </c>
      <c r="P23" s="109">
        <f t="shared" si="6"/>
        <v>362853.75</v>
      </c>
      <c r="Q23" s="110">
        <f t="shared" si="7"/>
        <v>0.0046979795669520735</v>
      </c>
    </row>
    <row r="24" spans="1:17" ht="15" thickBot="1" thickTop="1">
      <c r="A24" s="111" t="s">
        <v>25</v>
      </c>
      <c r="B24" s="104">
        <v>31172</v>
      </c>
      <c r="C24" s="106">
        <v>15590</v>
      </c>
      <c r="D24" s="104">
        <v>0</v>
      </c>
      <c r="E24" s="104">
        <v>31171</v>
      </c>
      <c r="F24" s="104">
        <v>0</v>
      </c>
      <c r="G24" s="104">
        <v>0</v>
      </c>
      <c r="H24" s="105">
        <f t="shared" si="8"/>
        <v>77933</v>
      </c>
      <c r="I24" s="104">
        <v>0</v>
      </c>
      <c r="J24" s="104">
        <v>0</v>
      </c>
      <c r="K24" s="104">
        <v>15583</v>
      </c>
      <c r="L24" s="104">
        <v>15590</v>
      </c>
      <c r="M24" s="104">
        <v>3408</v>
      </c>
      <c r="N24" s="104">
        <v>0</v>
      </c>
      <c r="O24" s="108">
        <f t="shared" si="9"/>
        <v>34581</v>
      </c>
      <c r="P24" s="109">
        <f t="shared" si="6"/>
        <v>112514</v>
      </c>
      <c r="Q24" s="110">
        <f t="shared" si="7"/>
        <v>0.0014567535074283939</v>
      </c>
    </row>
    <row r="25" spans="1:17" ht="15" thickBot="1" thickTop="1">
      <c r="A25" s="111" t="s">
        <v>26</v>
      </c>
      <c r="B25" s="104">
        <v>0</v>
      </c>
      <c r="C25" s="131">
        <v>306</v>
      </c>
      <c r="D25" s="104">
        <v>0</v>
      </c>
      <c r="E25" s="104">
        <v>0</v>
      </c>
      <c r="F25" s="104">
        <v>0</v>
      </c>
      <c r="G25" s="104">
        <v>0</v>
      </c>
      <c r="H25" s="105">
        <f t="shared" si="8"/>
        <v>306</v>
      </c>
      <c r="I25" s="104">
        <v>0</v>
      </c>
      <c r="J25" s="104">
        <v>0</v>
      </c>
      <c r="K25" s="104">
        <v>0</v>
      </c>
      <c r="L25" s="104">
        <v>0</v>
      </c>
      <c r="M25" s="104">
        <v>230</v>
      </c>
      <c r="N25" s="104">
        <v>1050</v>
      </c>
      <c r="O25" s="108">
        <f t="shared" si="9"/>
        <v>1280</v>
      </c>
      <c r="P25" s="109">
        <f t="shared" si="6"/>
        <v>1586</v>
      </c>
      <c r="Q25" s="110">
        <f t="shared" si="7"/>
        <v>2.0534431828762934E-05</v>
      </c>
    </row>
    <row r="26" spans="1:17" ht="15" thickBot="1" thickTop="1">
      <c r="A26" s="119" t="s">
        <v>33</v>
      </c>
      <c r="B26" s="120">
        <f aca="true" t="shared" si="10" ref="B26:G26">SUM(B19:B25)</f>
        <v>270050</v>
      </c>
      <c r="C26" s="120">
        <f t="shared" si="10"/>
        <v>207142</v>
      </c>
      <c r="D26" s="120">
        <f t="shared" si="10"/>
        <v>155859</v>
      </c>
      <c r="E26" s="120">
        <f t="shared" si="10"/>
        <v>244300</v>
      </c>
      <c r="F26" s="120">
        <f t="shared" si="10"/>
        <v>186606</v>
      </c>
      <c r="G26" s="120">
        <f t="shared" si="10"/>
        <v>279441.75</v>
      </c>
      <c r="H26" s="121">
        <f>SUM(B26:G26)</f>
        <v>1343398.75</v>
      </c>
      <c r="I26" s="120">
        <f aca="true" t="shared" si="11" ref="I26:P26">SUM(I19:I25)</f>
        <v>302814</v>
      </c>
      <c r="J26" s="120">
        <f t="shared" si="11"/>
        <v>311304</v>
      </c>
      <c r="K26" s="120">
        <f t="shared" si="11"/>
        <v>271889</v>
      </c>
      <c r="L26" s="120">
        <f t="shared" si="11"/>
        <v>322422</v>
      </c>
      <c r="M26" s="120">
        <f t="shared" si="11"/>
        <v>484130</v>
      </c>
      <c r="N26" s="120">
        <f t="shared" si="11"/>
        <v>404898</v>
      </c>
      <c r="O26" s="120">
        <f t="shared" si="11"/>
        <v>2097457</v>
      </c>
      <c r="P26" s="120">
        <f t="shared" si="11"/>
        <v>3440855.75</v>
      </c>
      <c r="Q26" s="122">
        <f>SUM(P26/P28)</f>
        <v>0.04454982208763049</v>
      </c>
    </row>
    <row r="27" spans="1:17" ht="15" thickBot="1" thickTop="1">
      <c r="A27" s="132"/>
      <c r="B27" s="106"/>
      <c r="C27" s="106"/>
      <c r="D27" s="106"/>
      <c r="E27" s="106"/>
      <c r="F27" s="106"/>
      <c r="G27" s="106"/>
      <c r="H27" s="133"/>
      <c r="I27" s="106"/>
      <c r="J27" s="106"/>
      <c r="K27" s="132"/>
      <c r="L27" s="132"/>
      <c r="M27" s="106"/>
      <c r="N27" s="106"/>
      <c r="O27" s="106"/>
      <c r="P27" s="106"/>
      <c r="Q27" s="134"/>
    </row>
    <row r="28" spans="1:17" ht="15" thickBot="1" thickTop="1">
      <c r="A28" s="135" t="s">
        <v>34</v>
      </c>
      <c r="B28" s="136">
        <f aca="true" t="shared" si="12" ref="B28:J28">SUM(B17+B26)</f>
        <v>4749540</v>
      </c>
      <c r="C28" s="136">
        <f t="shared" si="12"/>
        <v>5142495</v>
      </c>
      <c r="D28" s="136">
        <f t="shared" si="12"/>
        <v>5825337</v>
      </c>
      <c r="E28" s="136">
        <f t="shared" si="12"/>
        <v>5857215</v>
      </c>
      <c r="F28" s="136">
        <f t="shared" si="12"/>
        <v>6392173</v>
      </c>
      <c r="G28" s="136">
        <f t="shared" si="12"/>
        <v>6423074.75</v>
      </c>
      <c r="H28" s="137">
        <f t="shared" si="12"/>
        <v>34389834.75</v>
      </c>
      <c r="I28" s="136">
        <f t="shared" si="12"/>
        <v>7099649</v>
      </c>
      <c r="J28" s="136">
        <f t="shared" si="12"/>
        <v>7608151</v>
      </c>
      <c r="K28" s="136">
        <f>SUM(K17,K26)</f>
        <v>6339346</v>
      </c>
      <c r="L28" s="136">
        <f>+L17+L26</f>
        <v>6125657</v>
      </c>
      <c r="M28" s="136">
        <f>SUM(M17+M26)</f>
        <v>7338434</v>
      </c>
      <c r="N28" s="136">
        <f>SUM(N17+N26)</f>
        <v>8335056</v>
      </c>
      <c r="O28" s="136">
        <f>SUM(O17+O26)</f>
        <v>42846293</v>
      </c>
      <c r="P28" s="136">
        <f>SUM(P17+P26)</f>
        <v>77236127.75</v>
      </c>
      <c r="Q28" s="138">
        <v>1</v>
      </c>
    </row>
    <row r="29" ht="12.75" thickTop="1"/>
    <row r="30" spans="1:16" ht="12.75">
      <c r="A30" s="18"/>
      <c r="H30" s="17"/>
      <c r="P30" s="17" t="s">
        <v>70</v>
      </c>
    </row>
  </sheetData>
  <sheetProtection/>
  <printOptions horizontalCentered="1"/>
  <pageMargins left="0.1968503937007874" right="0" top="2.362204724409449" bottom="0" header="1.1811023622047245" footer="0"/>
  <pageSetup horizontalDpi="360" verticalDpi="360" orientation="landscape" paperSize="9" scale="75" r:id="rId1"/>
  <headerFooter alignWithMargins="0">
    <oddHeader>&amp;C&amp;"Arial,Negrita"&amp;28EXPEDICION DE VALORES PARA VINOS NACIONALES E IMPORTADOS AÑO 2010 (expresado en litros)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H1">
      <selection activeCell="R8" sqref="R8"/>
    </sheetView>
  </sheetViews>
  <sheetFormatPr defaultColWidth="11.421875" defaultRowHeight="12.75"/>
  <cols>
    <col min="1" max="1" width="18.28125" style="0" customWidth="1"/>
    <col min="2" max="2" width="10.140625" style="0" customWidth="1"/>
    <col min="4" max="7" width="10.140625" style="0" customWidth="1"/>
    <col min="8" max="8" width="12.7109375" style="0" customWidth="1"/>
    <col min="9" max="10" width="10.140625" style="0" customWidth="1"/>
    <col min="11" max="11" width="13.140625" style="0" customWidth="1"/>
    <col min="13" max="13" width="13.28125" style="0" customWidth="1"/>
    <col min="14" max="14" width="13.00390625" style="0" customWidth="1"/>
    <col min="15" max="15" width="12.7109375" style="0" customWidth="1"/>
    <col min="17" max="17" width="14.8515625" style="0" customWidth="1"/>
  </cols>
  <sheetData>
    <row r="1" spans="1:17" ht="15" thickBot="1" thickTop="1">
      <c r="A1" s="91" t="s">
        <v>55</v>
      </c>
      <c r="B1" s="92" t="s">
        <v>0</v>
      </c>
      <c r="C1" s="92" t="s">
        <v>1</v>
      </c>
      <c r="D1" s="92" t="s">
        <v>2</v>
      </c>
      <c r="E1" s="92" t="s">
        <v>3</v>
      </c>
      <c r="F1" s="92" t="s">
        <v>4</v>
      </c>
      <c r="G1" s="92" t="s">
        <v>5</v>
      </c>
      <c r="H1" s="93" t="s">
        <v>63</v>
      </c>
      <c r="I1" s="92" t="s">
        <v>7</v>
      </c>
      <c r="J1" s="92" t="s">
        <v>8</v>
      </c>
      <c r="K1" s="92" t="s">
        <v>9</v>
      </c>
      <c r="L1" s="92" t="s">
        <v>10</v>
      </c>
      <c r="M1" s="94" t="s">
        <v>11</v>
      </c>
      <c r="N1" s="92" t="s">
        <v>12</v>
      </c>
      <c r="O1" s="95" t="s">
        <v>71</v>
      </c>
      <c r="P1" s="95" t="s">
        <v>14</v>
      </c>
      <c r="Q1" s="95" t="s">
        <v>15</v>
      </c>
    </row>
    <row r="2" spans="1:17" ht="15" thickBot="1" thickTop="1">
      <c r="A2" s="96" t="s">
        <v>56</v>
      </c>
      <c r="B2" s="97"/>
      <c r="C2" s="98"/>
      <c r="D2" s="98"/>
      <c r="E2" s="98"/>
      <c r="F2" s="98"/>
      <c r="G2" s="98"/>
      <c r="H2" s="99" t="s">
        <v>64</v>
      </c>
      <c r="I2" s="100"/>
      <c r="J2" s="100"/>
      <c r="K2" s="98"/>
      <c r="L2" s="98"/>
      <c r="M2" s="98"/>
      <c r="N2" s="98"/>
      <c r="O2" s="101" t="s">
        <v>64</v>
      </c>
      <c r="P2" s="102"/>
      <c r="Q2" s="102"/>
    </row>
    <row r="3" spans="1:17" ht="15" thickBot="1" thickTop="1">
      <c r="A3" s="103" t="s">
        <v>16</v>
      </c>
      <c r="B3" s="104">
        <v>3359300</v>
      </c>
      <c r="C3" s="104">
        <v>3641140</v>
      </c>
      <c r="D3" s="104">
        <v>4091150</v>
      </c>
      <c r="E3" s="104">
        <v>4302850</v>
      </c>
      <c r="F3" s="104">
        <v>3896130</v>
      </c>
      <c r="G3" s="104">
        <v>4140680</v>
      </c>
      <c r="H3" s="105">
        <f>SUM(B3:G3)</f>
        <v>23431250</v>
      </c>
      <c r="I3" s="104">
        <v>4258540</v>
      </c>
      <c r="J3" s="106">
        <v>3859620</v>
      </c>
      <c r="K3" s="107">
        <v>3809850</v>
      </c>
      <c r="L3" s="107">
        <v>3836580</v>
      </c>
      <c r="M3" s="104">
        <v>3847400</v>
      </c>
      <c r="N3" s="104">
        <v>4195870</v>
      </c>
      <c r="O3" s="108">
        <f>SUM(I3:N3)</f>
        <v>23807860</v>
      </c>
      <c r="P3" s="109">
        <f aca="true" t="shared" si="0" ref="P3:P16">SUM(H3+O3)</f>
        <v>47239110</v>
      </c>
      <c r="Q3" s="110">
        <f aca="true" t="shared" si="1" ref="Q3:Q15">SUM(P3/$P$28)</f>
        <v>0.5965489774422448</v>
      </c>
    </row>
    <row r="4" spans="1:17" ht="15" thickBot="1" thickTop="1">
      <c r="A4" s="103" t="s">
        <v>17</v>
      </c>
      <c r="B4" s="104">
        <v>324235</v>
      </c>
      <c r="C4" s="104">
        <v>349940</v>
      </c>
      <c r="D4" s="104">
        <v>382095</v>
      </c>
      <c r="E4" s="104">
        <v>393360</v>
      </c>
      <c r="F4" s="104">
        <v>389485</v>
      </c>
      <c r="G4" s="104">
        <v>377450</v>
      </c>
      <c r="H4" s="105">
        <f>SUM(B4:G4)</f>
        <v>2216565</v>
      </c>
      <c r="I4" s="104">
        <v>416450</v>
      </c>
      <c r="J4" s="104">
        <v>363175</v>
      </c>
      <c r="K4" s="107">
        <v>391625</v>
      </c>
      <c r="L4" s="107">
        <v>335475</v>
      </c>
      <c r="M4" s="104">
        <v>388600</v>
      </c>
      <c r="N4" s="104">
        <v>456325</v>
      </c>
      <c r="O4" s="108">
        <f aca="true" t="shared" si="2" ref="O4:O16">SUM(I4:N4)</f>
        <v>2351650</v>
      </c>
      <c r="P4" s="109">
        <f t="shared" si="0"/>
        <v>4568215</v>
      </c>
      <c r="Q4" s="110">
        <f t="shared" si="1"/>
        <v>0.05768872417338778</v>
      </c>
    </row>
    <row r="5" spans="1:17" ht="15" thickBot="1" thickTop="1">
      <c r="A5" s="111" t="s">
        <v>18</v>
      </c>
      <c r="B5" s="104">
        <v>263370</v>
      </c>
      <c r="C5" s="104">
        <v>276390</v>
      </c>
      <c r="D5" s="104">
        <v>337440</v>
      </c>
      <c r="E5" s="104">
        <v>314805</v>
      </c>
      <c r="F5" s="104">
        <v>345060</v>
      </c>
      <c r="G5" s="104">
        <v>282615</v>
      </c>
      <c r="H5" s="105">
        <f>SUM(B5:G5)</f>
        <v>1819680</v>
      </c>
      <c r="I5" s="104">
        <v>416850</v>
      </c>
      <c r="J5" s="104">
        <v>284280</v>
      </c>
      <c r="K5" s="112">
        <v>351300</v>
      </c>
      <c r="L5" s="112">
        <v>316830</v>
      </c>
      <c r="M5" s="104">
        <v>314145</v>
      </c>
      <c r="N5" s="104">
        <v>444510</v>
      </c>
      <c r="O5" s="108">
        <f t="shared" si="2"/>
        <v>2127915</v>
      </c>
      <c r="P5" s="109">
        <f t="shared" si="0"/>
        <v>3947595</v>
      </c>
      <c r="Q5" s="110">
        <f t="shared" si="1"/>
        <v>0.049851357500302576</v>
      </c>
    </row>
    <row r="6" spans="1:17" ht="15" thickBot="1" thickTop="1">
      <c r="A6" s="113" t="s">
        <v>19</v>
      </c>
      <c r="B6" s="104">
        <v>119270</v>
      </c>
      <c r="C6" s="104">
        <v>189250</v>
      </c>
      <c r="D6" s="104">
        <v>174100</v>
      </c>
      <c r="E6" s="104">
        <v>187925</v>
      </c>
      <c r="F6" s="104">
        <v>255975</v>
      </c>
      <c r="G6" s="104">
        <v>206075</v>
      </c>
      <c r="H6" s="105">
        <f>SUM(B6:G6)</f>
        <v>1132595</v>
      </c>
      <c r="I6" s="104">
        <v>283875</v>
      </c>
      <c r="J6" s="104">
        <v>244650</v>
      </c>
      <c r="K6" s="107">
        <v>284836</v>
      </c>
      <c r="L6" s="107">
        <v>190900</v>
      </c>
      <c r="M6" s="107">
        <v>269225</v>
      </c>
      <c r="N6" s="104">
        <v>241345</v>
      </c>
      <c r="O6" s="108">
        <f t="shared" si="2"/>
        <v>1514831</v>
      </c>
      <c r="P6" s="109">
        <f t="shared" si="0"/>
        <v>2647426</v>
      </c>
      <c r="Q6" s="110">
        <f t="shared" si="1"/>
        <v>0.033432451905931596</v>
      </c>
    </row>
    <row r="7" spans="1:17" ht="15" thickBot="1" thickTop="1">
      <c r="A7" s="103" t="s">
        <v>20</v>
      </c>
      <c r="B7" s="104">
        <v>40400</v>
      </c>
      <c r="C7" s="104">
        <v>41750</v>
      </c>
      <c r="D7" s="104">
        <v>29450</v>
      </c>
      <c r="E7" s="104">
        <v>66300</v>
      </c>
      <c r="F7" s="104">
        <v>71080</v>
      </c>
      <c r="G7" s="104">
        <v>73800</v>
      </c>
      <c r="H7" s="105">
        <f>SUM(B7:G7)</f>
        <v>322780</v>
      </c>
      <c r="I7" s="104">
        <v>94250</v>
      </c>
      <c r="J7" s="104">
        <v>65370</v>
      </c>
      <c r="K7" s="107">
        <v>56920</v>
      </c>
      <c r="L7" s="107">
        <v>57890</v>
      </c>
      <c r="M7" s="104">
        <v>44200</v>
      </c>
      <c r="N7" s="104">
        <v>63000</v>
      </c>
      <c r="O7" s="108">
        <f t="shared" si="2"/>
        <v>381630</v>
      </c>
      <c r="P7" s="109">
        <f t="shared" si="0"/>
        <v>704410</v>
      </c>
      <c r="Q7" s="110">
        <f t="shared" si="1"/>
        <v>0.008895490732151635</v>
      </c>
    </row>
    <row r="8" spans="1:17" ht="15" thickBot="1" thickTop="1">
      <c r="A8" s="103" t="s">
        <v>21</v>
      </c>
      <c r="B8" s="104">
        <v>563000</v>
      </c>
      <c r="C8" s="104">
        <v>586000</v>
      </c>
      <c r="D8" s="104">
        <v>438000</v>
      </c>
      <c r="E8" s="104">
        <v>678000</v>
      </c>
      <c r="F8" s="104">
        <v>862000</v>
      </c>
      <c r="G8" s="104">
        <v>1289000</v>
      </c>
      <c r="H8" s="105">
        <f aca="true" t="shared" si="3" ref="H8:H16">SUM(B8:G8)</f>
        <v>4416000</v>
      </c>
      <c r="I8" s="104">
        <v>1371000</v>
      </c>
      <c r="J8" s="104">
        <v>1223000</v>
      </c>
      <c r="K8" s="107">
        <v>1015000</v>
      </c>
      <c r="L8" s="107">
        <v>994000</v>
      </c>
      <c r="M8" s="104">
        <v>721000</v>
      </c>
      <c r="N8" s="104">
        <v>1163000</v>
      </c>
      <c r="O8" s="108">
        <f t="shared" si="2"/>
        <v>6487000</v>
      </c>
      <c r="P8" s="109">
        <f t="shared" si="0"/>
        <v>10903000</v>
      </c>
      <c r="Q8" s="110">
        <f t="shared" si="1"/>
        <v>0.13768619902137857</v>
      </c>
    </row>
    <row r="9" spans="1:17" ht="15" thickBot="1" thickTop="1">
      <c r="A9" s="103" t="s">
        <v>22</v>
      </c>
      <c r="B9" s="104">
        <v>24105</v>
      </c>
      <c r="C9" s="104">
        <v>13642</v>
      </c>
      <c r="D9" s="104">
        <v>19201</v>
      </c>
      <c r="E9" s="104">
        <v>30497</v>
      </c>
      <c r="F9" s="104">
        <v>30837</v>
      </c>
      <c r="G9" s="104">
        <v>29438</v>
      </c>
      <c r="H9" s="105">
        <f t="shared" si="3"/>
        <v>147720</v>
      </c>
      <c r="I9" s="104">
        <v>22175</v>
      </c>
      <c r="J9" s="104">
        <v>24993</v>
      </c>
      <c r="K9" s="107">
        <v>17642</v>
      </c>
      <c r="L9" s="107">
        <v>87567</v>
      </c>
      <c r="M9" s="104">
        <v>110718</v>
      </c>
      <c r="N9" s="104">
        <v>166330</v>
      </c>
      <c r="O9" s="108">
        <f t="shared" si="2"/>
        <v>429425</v>
      </c>
      <c r="P9" s="109">
        <f t="shared" si="0"/>
        <v>577145</v>
      </c>
      <c r="Q9" s="110">
        <f t="shared" si="1"/>
        <v>0.00728835195214102</v>
      </c>
    </row>
    <row r="10" spans="1:17" ht="15" thickBot="1" thickTop="1">
      <c r="A10" s="111" t="s">
        <v>23</v>
      </c>
      <c r="B10" s="104">
        <v>390</v>
      </c>
      <c r="C10" s="104">
        <v>945</v>
      </c>
      <c r="D10" s="104">
        <v>1875</v>
      </c>
      <c r="E10" s="104">
        <v>390</v>
      </c>
      <c r="F10" s="104">
        <v>390</v>
      </c>
      <c r="G10" s="104">
        <v>390</v>
      </c>
      <c r="H10" s="105">
        <f t="shared" si="3"/>
        <v>4380</v>
      </c>
      <c r="I10" s="104">
        <v>625</v>
      </c>
      <c r="J10" s="104">
        <v>765</v>
      </c>
      <c r="K10" s="112">
        <v>1590</v>
      </c>
      <c r="L10" s="112">
        <v>195</v>
      </c>
      <c r="M10" s="104">
        <v>375</v>
      </c>
      <c r="N10" s="104">
        <v>765</v>
      </c>
      <c r="O10" s="108">
        <f t="shared" si="2"/>
        <v>4315</v>
      </c>
      <c r="P10" s="109">
        <f t="shared" si="0"/>
        <v>8695</v>
      </c>
      <c r="Q10" s="110">
        <f t="shared" si="1"/>
        <v>0.00010980294418883671</v>
      </c>
    </row>
    <row r="11" spans="1:17" ht="15" thickBot="1" thickTop="1">
      <c r="A11" s="114" t="s">
        <v>24</v>
      </c>
      <c r="B11" s="115">
        <v>291002</v>
      </c>
      <c r="C11" s="115">
        <v>162022</v>
      </c>
      <c r="D11" s="115">
        <v>241507</v>
      </c>
      <c r="E11" s="115">
        <v>197345</v>
      </c>
      <c r="F11" s="115">
        <v>238640</v>
      </c>
      <c r="G11" s="115">
        <v>333967</v>
      </c>
      <c r="H11" s="105">
        <f t="shared" si="3"/>
        <v>1464483</v>
      </c>
      <c r="I11" s="115">
        <v>464947</v>
      </c>
      <c r="J11" s="115">
        <v>330343</v>
      </c>
      <c r="K11" s="116">
        <v>482515</v>
      </c>
      <c r="L11" s="116">
        <v>427758</v>
      </c>
      <c r="M11" s="115">
        <v>377700</v>
      </c>
      <c r="N11" s="115">
        <v>517644</v>
      </c>
      <c r="O11" s="108">
        <f t="shared" si="2"/>
        <v>2600907</v>
      </c>
      <c r="P11" s="109">
        <f t="shared" si="0"/>
        <v>4065390</v>
      </c>
      <c r="Q11" s="110">
        <f t="shared" si="1"/>
        <v>0.05133890641470441</v>
      </c>
    </row>
    <row r="12" spans="1:17" ht="15" thickBot="1" thickTop="1">
      <c r="A12" s="111" t="s">
        <v>25</v>
      </c>
      <c r="B12" s="104">
        <v>14438</v>
      </c>
      <c r="C12" s="104">
        <v>46430</v>
      </c>
      <c r="D12" s="104">
        <v>71775</v>
      </c>
      <c r="E12" s="104">
        <v>107693</v>
      </c>
      <c r="F12" s="104">
        <v>68842</v>
      </c>
      <c r="G12" s="104">
        <v>101729</v>
      </c>
      <c r="H12" s="105">
        <f t="shared" si="3"/>
        <v>410907</v>
      </c>
      <c r="I12" s="104">
        <v>17458</v>
      </c>
      <c r="J12" s="104">
        <v>88725</v>
      </c>
      <c r="K12" s="112">
        <v>73807</v>
      </c>
      <c r="L12" s="112">
        <v>103675</v>
      </c>
      <c r="M12" s="104">
        <v>192268</v>
      </c>
      <c r="N12" s="104">
        <v>161804</v>
      </c>
      <c r="O12" s="108">
        <f t="shared" si="2"/>
        <v>637737</v>
      </c>
      <c r="P12" s="109">
        <f t="shared" si="0"/>
        <v>1048644</v>
      </c>
      <c r="Q12" s="110">
        <f t="shared" si="1"/>
        <v>0.013242576032887693</v>
      </c>
    </row>
    <row r="13" spans="1:17" ht="15" thickBot="1" thickTop="1">
      <c r="A13" s="111" t="s">
        <v>26</v>
      </c>
      <c r="B13" s="104">
        <v>1000</v>
      </c>
      <c r="C13" s="104">
        <v>1000</v>
      </c>
      <c r="D13" s="104">
        <v>74371</v>
      </c>
      <c r="E13" s="104">
        <v>0</v>
      </c>
      <c r="F13" s="104">
        <v>17500</v>
      </c>
      <c r="G13" s="104">
        <v>0</v>
      </c>
      <c r="H13" s="105">
        <f t="shared" si="3"/>
        <v>93871</v>
      </c>
      <c r="I13" s="104">
        <v>0</v>
      </c>
      <c r="J13" s="104">
        <v>3500</v>
      </c>
      <c r="K13" s="112">
        <v>24000</v>
      </c>
      <c r="L13" s="112">
        <v>22300</v>
      </c>
      <c r="M13" s="104">
        <v>15350</v>
      </c>
      <c r="N13" s="104">
        <v>0</v>
      </c>
      <c r="O13" s="108">
        <f t="shared" si="2"/>
        <v>65150</v>
      </c>
      <c r="P13" s="109">
        <f t="shared" si="0"/>
        <v>159021</v>
      </c>
      <c r="Q13" s="110">
        <f t="shared" si="1"/>
        <v>0.0020081626207996556</v>
      </c>
    </row>
    <row r="14" spans="1:17" ht="15" thickBot="1" thickTop="1">
      <c r="A14" s="117" t="s">
        <v>27</v>
      </c>
      <c r="B14" s="115">
        <v>3620</v>
      </c>
      <c r="C14" s="115">
        <v>8860</v>
      </c>
      <c r="D14" s="115">
        <v>1122</v>
      </c>
      <c r="E14" s="115">
        <v>6128</v>
      </c>
      <c r="F14" s="115">
        <v>3170</v>
      </c>
      <c r="G14" s="115">
        <v>10120</v>
      </c>
      <c r="H14" s="105">
        <f t="shared" si="3"/>
        <v>33020</v>
      </c>
      <c r="I14" s="115">
        <v>4550</v>
      </c>
      <c r="J14" s="115">
        <v>7065</v>
      </c>
      <c r="K14" s="118">
        <v>7628</v>
      </c>
      <c r="L14" s="118">
        <v>6440</v>
      </c>
      <c r="M14" s="115">
        <v>6590</v>
      </c>
      <c r="N14" s="115">
        <v>13555</v>
      </c>
      <c r="O14" s="108">
        <f t="shared" si="2"/>
        <v>45828</v>
      </c>
      <c r="P14" s="109">
        <f t="shared" si="0"/>
        <v>78848</v>
      </c>
      <c r="Q14" s="110">
        <f t="shared" si="1"/>
        <v>0.0009957150711214949</v>
      </c>
    </row>
    <row r="15" spans="1:17" ht="15" thickBot="1" thickTop="1">
      <c r="A15" s="111" t="s">
        <v>58</v>
      </c>
      <c r="B15" s="104">
        <v>1185</v>
      </c>
      <c r="C15" s="104">
        <v>100</v>
      </c>
      <c r="D15" s="104">
        <v>100</v>
      </c>
      <c r="E15" s="104">
        <v>3237</v>
      </c>
      <c r="F15" s="104">
        <v>150</v>
      </c>
      <c r="G15" s="104">
        <v>2445</v>
      </c>
      <c r="H15" s="105">
        <f t="shared" si="3"/>
        <v>7217</v>
      </c>
      <c r="I15" s="104">
        <v>1350</v>
      </c>
      <c r="J15" s="104">
        <v>2270</v>
      </c>
      <c r="K15" s="112">
        <v>896</v>
      </c>
      <c r="L15" s="112">
        <v>4585</v>
      </c>
      <c r="M15" s="104">
        <v>644</v>
      </c>
      <c r="N15" s="104">
        <v>7270</v>
      </c>
      <c r="O15" s="108">
        <f t="shared" si="2"/>
        <v>17015</v>
      </c>
      <c r="P15" s="109">
        <f t="shared" si="0"/>
        <v>24232</v>
      </c>
      <c r="Q15" s="110">
        <f t="shared" si="1"/>
        <v>0.0003060086191585844</v>
      </c>
    </row>
    <row r="16" spans="1:17" ht="15" thickBot="1" thickTop="1">
      <c r="A16" s="111" t="s">
        <v>54</v>
      </c>
      <c r="B16" s="104">
        <v>3000</v>
      </c>
      <c r="C16" s="104">
        <v>3750</v>
      </c>
      <c r="D16" s="104">
        <v>3375</v>
      </c>
      <c r="E16" s="104">
        <v>3750</v>
      </c>
      <c r="F16" s="104">
        <v>5250</v>
      </c>
      <c r="G16" s="104">
        <v>2625</v>
      </c>
      <c r="H16" s="105">
        <f t="shared" si="3"/>
        <v>21750</v>
      </c>
      <c r="I16" s="104">
        <v>2250</v>
      </c>
      <c r="J16" s="104">
        <v>8625</v>
      </c>
      <c r="K16" s="112">
        <v>12750</v>
      </c>
      <c r="L16" s="112">
        <v>25500</v>
      </c>
      <c r="M16" s="104">
        <v>47557</v>
      </c>
      <c r="N16" s="104">
        <v>56246</v>
      </c>
      <c r="O16" s="108">
        <f t="shared" si="2"/>
        <v>152928</v>
      </c>
      <c r="P16" s="109">
        <f t="shared" si="0"/>
        <v>174678</v>
      </c>
      <c r="Q16" s="110">
        <f>SUM(P16/$P$28)</f>
        <v>0.0022058836900537802</v>
      </c>
    </row>
    <row r="17" spans="1:17" ht="15" thickBot="1" thickTop="1">
      <c r="A17" s="119" t="s">
        <v>29</v>
      </c>
      <c r="B17" s="120">
        <f aca="true" t="shared" si="4" ref="B17:H17">SUM(B3:B16)</f>
        <v>5008315</v>
      </c>
      <c r="C17" s="120">
        <f t="shared" si="4"/>
        <v>5321219</v>
      </c>
      <c r="D17" s="120">
        <f t="shared" si="4"/>
        <v>5865561</v>
      </c>
      <c r="E17" s="120">
        <f t="shared" si="4"/>
        <v>6292280</v>
      </c>
      <c r="F17" s="120">
        <f>SUM(F3:F16)</f>
        <v>6184509</v>
      </c>
      <c r="G17" s="120">
        <f t="shared" si="4"/>
        <v>6850334</v>
      </c>
      <c r="H17" s="121">
        <f t="shared" si="4"/>
        <v>35522218</v>
      </c>
      <c r="I17" s="120">
        <f>SUM(I3:I16)</f>
        <v>7354320</v>
      </c>
      <c r="J17" s="120">
        <f aca="true" t="shared" si="5" ref="J17:P17">SUM(J3:J16)</f>
        <v>6506381</v>
      </c>
      <c r="K17" s="120">
        <f t="shared" si="5"/>
        <v>6530359</v>
      </c>
      <c r="L17" s="120">
        <f t="shared" si="5"/>
        <v>6409695</v>
      </c>
      <c r="M17" s="120">
        <f t="shared" si="5"/>
        <v>6335772</v>
      </c>
      <c r="N17" s="120">
        <f>SUM(N3:N16)</f>
        <v>7487664</v>
      </c>
      <c r="O17" s="120">
        <f t="shared" si="5"/>
        <v>40624191</v>
      </c>
      <c r="P17" s="120">
        <f t="shared" si="5"/>
        <v>76146409</v>
      </c>
      <c r="Q17" s="122">
        <f>SUM(P17/P28)</f>
        <v>0.9615986081204524</v>
      </c>
    </row>
    <row r="18" spans="1:17" ht="15" thickBot="1" thickTop="1">
      <c r="A18" s="123" t="s">
        <v>57</v>
      </c>
      <c r="B18" s="124"/>
      <c r="C18" s="124"/>
      <c r="D18" s="124"/>
      <c r="E18" s="124"/>
      <c r="F18" s="124"/>
      <c r="G18" s="124"/>
      <c r="H18" s="125"/>
      <c r="I18" s="124"/>
      <c r="J18" s="124"/>
      <c r="K18" s="126"/>
      <c r="L18" s="126"/>
      <c r="M18" s="124"/>
      <c r="N18" s="124"/>
      <c r="O18" s="124"/>
      <c r="P18" s="124"/>
      <c r="Q18" s="127"/>
    </row>
    <row r="19" spans="1:17" ht="15" thickBot="1" thickTop="1">
      <c r="A19" s="111" t="s">
        <v>30</v>
      </c>
      <c r="B19" s="104">
        <v>0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5">
        <f>SUM(B19:G19)</f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8">
        <f>SUM(I19:N19)</f>
        <v>0</v>
      </c>
      <c r="P19" s="109">
        <f aca="true" t="shared" si="6" ref="P19:P25">SUM(H19+O19)</f>
        <v>0</v>
      </c>
      <c r="Q19" s="110">
        <f aca="true" t="shared" si="7" ref="Q19:Q25">SUM(P19/$P$28)</f>
        <v>0</v>
      </c>
    </row>
    <row r="20" spans="1:17" ht="15" thickBot="1" thickTop="1">
      <c r="A20" s="111" t="s">
        <v>21</v>
      </c>
      <c r="B20" s="104">
        <v>62970</v>
      </c>
      <c r="C20" s="104">
        <v>122715</v>
      </c>
      <c r="D20" s="104">
        <v>84293</v>
      </c>
      <c r="E20" s="104">
        <v>116532</v>
      </c>
      <c r="F20" s="104">
        <v>77740</v>
      </c>
      <c r="G20" s="104">
        <v>110364</v>
      </c>
      <c r="H20" s="105">
        <f aca="true" t="shared" si="8" ref="H20:H25">SUM(B20:G20)</f>
        <v>574614</v>
      </c>
      <c r="I20" s="104">
        <v>164851</v>
      </c>
      <c r="J20" s="104">
        <v>84443</v>
      </c>
      <c r="K20" s="104">
        <v>139417</v>
      </c>
      <c r="L20" s="104">
        <v>72941</v>
      </c>
      <c r="M20" s="104">
        <v>98946</v>
      </c>
      <c r="N20" s="104">
        <v>105823</v>
      </c>
      <c r="O20" s="108">
        <f aca="true" t="shared" si="9" ref="O20:O25">SUM(I20:N20)</f>
        <v>666421</v>
      </c>
      <c r="P20" s="109">
        <f t="shared" si="6"/>
        <v>1241035</v>
      </c>
      <c r="Q20" s="110">
        <f t="shared" si="7"/>
        <v>0.015672144547601262</v>
      </c>
    </row>
    <row r="21" spans="1:17" ht="15" thickBot="1" thickTop="1">
      <c r="A21" s="128" t="s">
        <v>31</v>
      </c>
      <c r="B21" s="129">
        <v>97929</v>
      </c>
      <c r="C21" s="130">
        <v>42804</v>
      </c>
      <c r="D21" s="115">
        <v>99757</v>
      </c>
      <c r="E21" s="115">
        <v>73992</v>
      </c>
      <c r="F21" s="115">
        <v>53609</v>
      </c>
      <c r="G21" s="115">
        <v>107850</v>
      </c>
      <c r="H21" s="105">
        <f t="shared" si="8"/>
        <v>475941</v>
      </c>
      <c r="I21" s="115">
        <v>189701</v>
      </c>
      <c r="J21" s="115">
        <v>90299</v>
      </c>
      <c r="K21" s="115">
        <v>114656</v>
      </c>
      <c r="L21" s="115">
        <v>75783</v>
      </c>
      <c r="M21" s="115">
        <v>250177</v>
      </c>
      <c r="N21" s="115">
        <v>206030</v>
      </c>
      <c r="O21" s="108">
        <f t="shared" si="9"/>
        <v>926646</v>
      </c>
      <c r="P21" s="109">
        <f t="shared" si="6"/>
        <v>1402587</v>
      </c>
      <c r="Q21" s="110">
        <f t="shared" si="7"/>
        <v>0.017712269359515576</v>
      </c>
    </row>
    <row r="22" spans="1:17" ht="15" thickBot="1" thickTop="1">
      <c r="A22" s="103" t="s">
        <v>27</v>
      </c>
      <c r="B22" s="104">
        <v>0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5">
        <f t="shared" si="8"/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10762</v>
      </c>
      <c r="N22" s="104">
        <v>0</v>
      </c>
      <c r="O22" s="108">
        <f t="shared" si="9"/>
        <v>10762</v>
      </c>
      <c r="P22" s="109">
        <f t="shared" si="6"/>
        <v>10762</v>
      </c>
      <c r="Q22" s="110">
        <f t="shared" si="7"/>
        <v>0.00013590561073723527</v>
      </c>
    </row>
    <row r="23" spans="1:17" ht="15" thickBot="1" thickTop="1">
      <c r="A23" s="117" t="s">
        <v>32</v>
      </c>
      <c r="B23" s="115">
        <v>25488</v>
      </c>
      <c r="C23" s="115">
        <v>49679</v>
      </c>
      <c r="D23" s="115">
        <v>14273</v>
      </c>
      <c r="E23" s="115">
        <v>3441</v>
      </c>
      <c r="F23" s="115">
        <v>11239</v>
      </c>
      <c r="G23" s="115">
        <v>9362</v>
      </c>
      <c r="H23" s="105">
        <f t="shared" si="8"/>
        <v>113482</v>
      </c>
      <c r="I23" s="115">
        <v>394</v>
      </c>
      <c r="J23" s="115">
        <v>17335</v>
      </c>
      <c r="K23" s="115">
        <v>9790</v>
      </c>
      <c r="L23" s="115">
        <v>15430</v>
      </c>
      <c r="M23" s="115">
        <v>82125</v>
      </c>
      <c r="N23" s="115">
        <v>69153</v>
      </c>
      <c r="O23" s="108">
        <f t="shared" si="9"/>
        <v>194227</v>
      </c>
      <c r="P23" s="109">
        <f t="shared" si="6"/>
        <v>307709</v>
      </c>
      <c r="Q23" s="110">
        <f t="shared" si="7"/>
        <v>0.003885837165428724</v>
      </c>
    </row>
    <row r="24" spans="1:17" ht="15" thickBot="1" thickTop="1">
      <c r="A24" s="111" t="s">
        <v>25</v>
      </c>
      <c r="B24" s="104">
        <v>0</v>
      </c>
      <c r="C24" s="106">
        <v>14760</v>
      </c>
      <c r="D24" s="104">
        <v>0</v>
      </c>
      <c r="E24" s="104">
        <v>16407</v>
      </c>
      <c r="F24" s="104">
        <v>0</v>
      </c>
      <c r="G24" s="104">
        <v>15591</v>
      </c>
      <c r="H24" s="105">
        <f t="shared" si="8"/>
        <v>46758</v>
      </c>
      <c r="I24" s="104">
        <v>0</v>
      </c>
      <c r="J24" s="104">
        <v>0</v>
      </c>
      <c r="K24" s="104">
        <v>221</v>
      </c>
      <c r="L24" s="104">
        <v>15510</v>
      </c>
      <c r="M24" s="104">
        <v>0</v>
      </c>
      <c r="N24" s="104">
        <v>15588</v>
      </c>
      <c r="O24" s="108">
        <f t="shared" si="9"/>
        <v>31319</v>
      </c>
      <c r="P24" s="109">
        <f t="shared" si="6"/>
        <v>78077</v>
      </c>
      <c r="Q24" s="110">
        <f t="shared" si="7"/>
        <v>0.0009859786628443707</v>
      </c>
    </row>
    <row r="25" spans="1:17" ht="15" thickBot="1" thickTop="1">
      <c r="A25" s="111" t="s">
        <v>26</v>
      </c>
      <c r="B25" s="104">
        <v>733</v>
      </c>
      <c r="C25" s="131">
        <v>0</v>
      </c>
      <c r="D25" s="104">
        <v>0</v>
      </c>
      <c r="E25" s="104">
        <v>0</v>
      </c>
      <c r="F25" s="104">
        <v>0</v>
      </c>
      <c r="G25" s="104">
        <v>0</v>
      </c>
      <c r="H25" s="105">
        <f t="shared" si="8"/>
        <v>733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8">
        <f t="shared" si="9"/>
        <v>0</v>
      </c>
      <c r="P25" s="109">
        <f t="shared" si="6"/>
        <v>733</v>
      </c>
      <c r="Q25" s="110">
        <f t="shared" si="7"/>
        <v>9.25653342040452E-06</v>
      </c>
    </row>
    <row r="26" spans="1:17" ht="15" thickBot="1" thickTop="1">
      <c r="A26" s="119" t="s">
        <v>33</v>
      </c>
      <c r="B26" s="120">
        <f aca="true" t="shared" si="10" ref="B26:G26">SUM(B19:B25)</f>
        <v>187120</v>
      </c>
      <c r="C26" s="120">
        <f t="shared" si="10"/>
        <v>229958</v>
      </c>
      <c r="D26" s="120">
        <f t="shared" si="10"/>
        <v>198323</v>
      </c>
      <c r="E26" s="120">
        <f t="shared" si="10"/>
        <v>210372</v>
      </c>
      <c r="F26" s="120">
        <f t="shared" si="10"/>
        <v>142588</v>
      </c>
      <c r="G26" s="120">
        <f t="shared" si="10"/>
        <v>243167</v>
      </c>
      <c r="H26" s="121">
        <f>SUM(B26:G26)</f>
        <v>1211528</v>
      </c>
      <c r="I26" s="120">
        <f aca="true" t="shared" si="11" ref="I26:P26">SUM(I19:I25)</f>
        <v>354946</v>
      </c>
      <c r="J26" s="120">
        <f t="shared" si="11"/>
        <v>192077</v>
      </c>
      <c r="K26" s="120">
        <f t="shared" si="11"/>
        <v>264084</v>
      </c>
      <c r="L26" s="120">
        <f t="shared" si="11"/>
        <v>179664</v>
      </c>
      <c r="M26" s="120">
        <f t="shared" si="11"/>
        <v>442010</v>
      </c>
      <c r="N26" s="120">
        <f t="shared" si="11"/>
        <v>396594</v>
      </c>
      <c r="O26" s="120">
        <f t="shared" si="11"/>
        <v>1829375</v>
      </c>
      <c r="P26" s="120">
        <f t="shared" si="11"/>
        <v>3040903</v>
      </c>
      <c r="Q26" s="122">
        <f>SUM(P26/P28)</f>
        <v>0.038401391879547574</v>
      </c>
    </row>
    <row r="27" spans="1:17" ht="15" thickBot="1" thickTop="1">
      <c r="A27" s="132"/>
      <c r="B27" s="106"/>
      <c r="C27" s="106"/>
      <c r="D27" s="106"/>
      <c r="E27" s="106"/>
      <c r="F27" s="106"/>
      <c r="G27" s="106"/>
      <c r="H27" s="133"/>
      <c r="I27" s="106"/>
      <c r="J27" s="106"/>
      <c r="K27" s="132"/>
      <c r="L27" s="132"/>
      <c r="M27" s="106"/>
      <c r="N27" s="106"/>
      <c r="O27" s="106"/>
      <c r="P27" s="106"/>
      <c r="Q27" s="134"/>
    </row>
    <row r="28" spans="1:17" ht="15" thickBot="1" thickTop="1">
      <c r="A28" s="135" t="s">
        <v>34</v>
      </c>
      <c r="B28" s="136">
        <f aca="true" t="shared" si="12" ref="B28:J28">SUM(B17+B26)</f>
        <v>5195435</v>
      </c>
      <c r="C28" s="136">
        <f t="shared" si="12"/>
        <v>5551177</v>
      </c>
      <c r="D28" s="136">
        <f t="shared" si="12"/>
        <v>6063884</v>
      </c>
      <c r="E28" s="136">
        <f t="shared" si="12"/>
        <v>6502652</v>
      </c>
      <c r="F28" s="136">
        <f t="shared" si="12"/>
        <v>6327097</v>
      </c>
      <c r="G28" s="136">
        <f t="shared" si="12"/>
        <v>7093501</v>
      </c>
      <c r="H28" s="137">
        <f t="shared" si="12"/>
        <v>36733746</v>
      </c>
      <c r="I28" s="136">
        <f t="shared" si="12"/>
        <v>7709266</v>
      </c>
      <c r="J28" s="136">
        <f t="shared" si="12"/>
        <v>6698458</v>
      </c>
      <c r="K28" s="136">
        <f>SUM(K17,K26)</f>
        <v>6794443</v>
      </c>
      <c r="L28" s="136">
        <f>+L17+L26</f>
        <v>6589359</v>
      </c>
      <c r="M28" s="136">
        <f>SUM(M17+M26)</f>
        <v>6777782</v>
      </c>
      <c r="N28" s="136">
        <f>SUM(N17+N26)</f>
        <v>7884258</v>
      </c>
      <c r="O28" s="136">
        <f>SUM(O17+O26)</f>
        <v>42453566</v>
      </c>
      <c r="P28" s="136">
        <f>SUM(P17+P26)</f>
        <v>79187312</v>
      </c>
      <c r="Q28" s="138">
        <v>1</v>
      </c>
    </row>
    <row r="29" ht="12.75" thickTop="1"/>
    <row r="30" spans="1:16" ht="12.75">
      <c r="A30" s="18"/>
      <c r="H30" s="17"/>
      <c r="P30" s="17" t="s">
        <v>70</v>
      </c>
    </row>
  </sheetData>
  <sheetProtection/>
  <printOptions horizontalCentered="1"/>
  <pageMargins left="0.5905511811023623" right="0" top="1.968503937007874" bottom="0.984251968503937" header="1.1811023622047245" footer="0"/>
  <pageSetup horizontalDpi="360" verticalDpi="360" orientation="landscape" paperSize="9" scale="65" r:id="rId1"/>
  <headerFooter alignWithMargins="0">
    <oddHeader>&amp;C&amp;"Arial,Negrita Cursiva"&amp;28EXPEDICIÓN DE VALORES PARA VINOS NACIONALES E IMPORTADOS AÑO 2009 (expresado en litros)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J10">
      <selection activeCell="Q28" sqref="Q28"/>
    </sheetView>
  </sheetViews>
  <sheetFormatPr defaultColWidth="11.421875" defaultRowHeight="12.75"/>
  <cols>
    <col min="1" max="1" width="17.00390625" style="0" customWidth="1"/>
    <col min="8" max="8" width="14.8515625" style="0" customWidth="1"/>
    <col min="15" max="15" width="14.421875" style="0" customWidth="1"/>
    <col min="17" max="17" width="12.7109375" style="0" customWidth="1"/>
  </cols>
  <sheetData>
    <row r="1" spans="1:17" ht="13.5" thickBot="1" thickTop="1">
      <c r="A1" s="2" t="s">
        <v>55</v>
      </c>
      <c r="B1" s="43" t="s">
        <v>0</v>
      </c>
      <c r="C1" s="43" t="s">
        <v>1</v>
      </c>
      <c r="D1" s="43" t="s">
        <v>2</v>
      </c>
      <c r="E1" s="43" t="s">
        <v>3</v>
      </c>
      <c r="F1" s="43" t="s">
        <v>4</v>
      </c>
      <c r="G1" s="43" t="s">
        <v>5</v>
      </c>
      <c r="H1" s="78" t="s">
        <v>6</v>
      </c>
      <c r="I1" s="43" t="s">
        <v>7</v>
      </c>
      <c r="J1" s="43" t="s">
        <v>8</v>
      </c>
      <c r="K1" s="43" t="s">
        <v>9</v>
      </c>
      <c r="L1" s="43" t="s">
        <v>10</v>
      </c>
      <c r="M1" s="82" t="s">
        <v>11</v>
      </c>
      <c r="N1" s="43" t="s">
        <v>12</v>
      </c>
      <c r="O1" s="46" t="s">
        <v>13</v>
      </c>
      <c r="P1" s="46" t="s">
        <v>14</v>
      </c>
      <c r="Q1" s="46" t="s">
        <v>15</v>
      </c>
    </row>
    <row r="2" spans="1:17" ht="13.5" thickBot="1" thickTop="1">
      <c r="A2" s="32" t="s">
        <v>56</v>
      </c>
      <c r="B2" s="79"/>
      <c r="C2" s="31"/>
      <c r="D2" s="31"/>
      <c r="E2" s="31"/>
      <c r="F2" s="31"/>
      <c r="G2" s="31"/>
      <c r="H2" s="61"/>
      <c r="I2" s="80"/>
      <c r="J2" s="80"/>
      <c r="K2" s="31"/>
      <c r="L2" s="31"/>
      <c r="M2" s="31"/>
      <c r="N2" s="31"/>
      <c r="O2" s="64"/>
      <c r="P2" s="64"/>
      <c r="Q2" s="64"/>
    </row>
    <row r="3" spans="1:17" ht="13.5" thickBot="1" thickTop="1">
      <c r="A3" s="3" t="s">
        <v>16</v>
      </c>
      <c r="B3" s="4">
        <v>3653700</v>
      </c>
      <c r="C3" s="4">
        <v>4465550</v>
      </c>
      <c r="D3" s="4">
        <v>4298170</v>
      </c>
      <c r="E3" s="4">
        <v>4380550</v>
      </c>
      <c r="F3" s="4">
        <v>4523800</v>
      </c>
      <c r="G3" s="4">
        <v>4413890</v>
      </c>
      <c r="H3" s="5">
        <f>SUM(B3:G3)</f>
        <v>25735660</v>
      </c>
      <c r="I3" s="4">
        <v>4799180</v>
      </c>
      <c r="J3" s="17">
        <v>4003650</v>
      </c>
      <c r="K3" s="83">
        <v>4417790</v>
      </c>
      <c r="L3" s="83">
        <v>4566550</v>
      </c>
      <c r="M3" s="4">
        <v>3779050</v>
      </c>
      <c r="N3" s="4">
        <v>4880550</v>
      </c>
      <c r="O3" s="65">
        <f>SUM(I3:N3)</f>
        <v>26446770</v>
      </c>
      <c r="P3" s="73">
        <f aca="true" t="shared" si="0" ref="P3:P16">SUM(H3+O3)</f>
        <v>52182430</v>
      </c>
      <c r="Q3" s="74">
        <f aca="true" t="shared" si="1" ref="Q3:Q15">SUM(P3/$P$28)</f>
        <v>0.6402869441522407</v>
      </c>
    </row>
    <row r="4" spans="1:17" ht="13.5" thickBot="1" thickTop="1">
      <c r="A4" s="3" t="s">
        <v>17</v>
      </c>
      <c r="B4" s="4">
        <v>324600</v>
      </c>
      <c r="C4" s="4">
        <v>376050</v>
      </c>
      <c r="D4" s="4">
        <v>372500</v>
      </c>
      <c r="E4" s="4">
        <v>355600</v>
      </c>
      <c r="F4" s="4">
        <v>394825</v>
      </c>
      <c r="G4" s="4">
        <v>362475</v>
      </c>
      <c r="H4" s="5">
        <f>SUM(B4:G4)</f>
        <v>2186050</v>
      </c>
      <c r="I4" s="4">
        <v>369325</v>
      </c>
      <c r="J4" s="4">
        <v>357850</v>
      </c>
      <c r="K4" s="83">
        <v>337525</v>
      </c>
      <c r="L4" s="83">
        <v>377320</v>
      </c>
      <c r="M4" s="4">
        <v>366420</v>
      </c>
      <c r="N4" s="4">
        <v>490380</v>
      </c>
      <c r="O4" s="65">
        <f aca="true" t="shared" si="2" ref="O4:O16">SUM(I4:N4)</f>
        <v>2298820</v>
      </c>
      <c r="P4" s="73">
        <f t="shared" si="0"/>
        <v>4484870</v>
      </c>
      <c r="Q4" s="74">
        <f t="shared" si="1"/>
        <v>0.055030087851793405</v>
      </c>
    </row>
    <row r="5" spans="1:17" ht="13.5" thickBot="1" thickTop="1">
      <c r="A5" s="6" t="s">
        <v>18</v>
      </c>
      <c r="B5" s="4">
        <v>332139</v>
      </c>
      <c r="C5" s="4">
        <v>287940</v>
      </c>
      <c r="D5" s="4">
        <v>263715</v>
      </c>
      <c r="E5" s="4">
        <v>328770</v>
      </c>
      <c r="F5" s="4">
        <v>364530</v>
      </c>
      <c r="G5" s="4">
        <v>271170</v>
      </c>
      <c r="H5" s="5">
        <f>SUM(B5:G5)</f>
        <v>1848264</v>
      </c>
      <c r="I5" s="4">
        <v>332505</v>
      </c>
      <c r="J5" s="4">
        <v>300705</v>
      </c>
      <c r="K5" s="84">
        <v>320415</v>
      </c>
      <c r="L5" s="84">
        <v>296490</v>
      </c>
      <c r="M5" s="4">
        <v>284880</v>
      </c>
      <c r="N5" s="4">
        <v>405135</v>
      </c>
      <c r="O5" s="65">
        <f t="shared" si="2"/>
        <v>1940130</v>
      </c>
      <c r="P5" s="73">
        <f t="shared" si="0"/>
        <v>3788394</v>
      </c>
      <c r="Q5" s="74">
        <f t="shared" si="1"/>
        <v>0.04648421350835298</v>
      </c>
    </row>
    <row r="6" spans="1:17" ht="13.5" thickBot="1" thickTop="1">
      <c r="A6" s="7" t="s">
        <v>19</v>
      </c>
      <c r="B6" s="4">
        <v>179325</v>
      </c>
      <c r="C6" s="4">
        <v>147900</v>
      </c>
      <c r="D6" s="4">
        <v>134270</v>
      </c>
      <c r="E6" s="4">
        <v>219125</v>
      </c>
      <c r="F6" s="4">
        <v>201550</v>
      </c>
      <c r="G6" s="4">
        <v>189055</v>
      </c>
      <c r="H6" s="5">
        <f>SUM(B6:G6)</f>
        <v>1071225</v>
      </c>
      <c r="I6" s="4">
        <v>235655</v>
      </c>
      <c r="J6" s="4">
        <v>213100</v>
      </c>
      <c r="K6" s="83">
        <v>234205</v>
      </c>
      <c r="L6" s="83">
        <v>182865</v>
      </c>
      <c r="M6" s="83">
        <v>191064</v>
      </c>
      <c r="N6" s="4">
        <v>302850</v>
      </c>
      <c r="O6" s="65">
        <f t="shared" si="2"/>
        <v>1359739</v>
      </c>
      <c r="P6" s="73">
        <f t="shared" si="0"/>
        <v>2430964</v>
      </c>
      <c r="Q6" s="74">
        <f t="shared" si="1"/>
        <v>0.029828325566749338</v>
      </c>
    </row>
    <row r="7" spans="1:17" ht="13.5" thickBot="1" thickTop="1">
      <c r="A7" s="3" t="s">
        <v>20</v>
      </c>
      <c r="B7" s="4">
        <v>51430</v>
      </c>
      <c r="C7" s="4">
        <v>52636</v>
      </c>
      <c r="D7" s="4">
        <v>53950</v>
      </c>
      <c r="E7" s="4">
        <v>49350</v>
      </c>
      <c r="F7" s="4">
        <v>72100</v>
      </c>
      <c r="G7" s="4">
        <v>77550</v>
      </c>
      <c r="H7" s="5">
        <f>SUM(B7:G7)</f>
        <v>357016</v>
      </c>
      <c r="I7" s="4">
        <v>81609</v>
      </c>
      <c r="J7" s="4">
        <v>71130</v>
      </c>
      <c r="K7" s="83">
        <v>68370</v>
      </c>
      <c r="L7" s="83">
        <v>46970</v>
      </c>
      <c r="M7" s="4">
        <v>60740</v>
      </c>
      <c r="N7" s="4">
        <v>92190</v>
      </c>
      <c r="O7" s="65">
        <f t="shared" si="2"/>
        <v>421009</v>
      </c>
      <c r="P7" s="73">
        <f t="shared" si="0"/>
        <v>778025</v>
      </c>
      <c r="Q7" s="74">
        <f t="shared" si="1"/>
        <v>0.009546493900802379</v>
      </c>
    </row>
    <row r="8" spans="1:17" ht="13.5" thickBot="1" thickTop="1">
      <c r="A8" s="3" t="s">
        <v>21</v>
      </c>
      <c r="B8" s="4">
        <v>325000</v>
      </c>
      <c r="C8" s="4">
        <v>644000</v>
      </c>
      <c r="D8" s="4">
        <v>306000</v>
      </c>
      <c r="E8" s="4">
        <v>609000</v>
      </c>
      <c r="F8" s="4">
        <v>893000</v>
      </c>
      <c r="G8" s="4">
        <v>1182000</v>
      </c>
      <c r="H8" s="5">
        <f aca="true" t="shared" si="3" ref="H8:H16">SUM(B8:G8)</f>
        <v>3959000</v>
      </c>
      <c r="I8" s="4">
        <v>939000</v>
      </c>
      <c r="J8" s="4">
        <v>1240750</v>
      </c>
      <c r="K8" s="83">
        <v>995000</v>
      </c>
      <c r="L8" s="83">
        <v>911000</v>
      </c>
      <c r="M8" s="4">
        <v>1062000</v>
      </c>
      <c r="N8" s="4">
        <v>763000</v>
      </c>
      <c r="O8" s="65">
        <f t="shared" si="2"/>
        <v>5910750</v>
      </c>
      <c r="P8" s="73">
        <f t="shared" si="0"/>
        <v>9869750</v>
      </c>
      <c r="Q8" s="74">
        <f t="shared" si="1"/>
        <v>0.12110344549011186</v>
      </c>
    </row>
    <row r="9" spans="1:17" ht="13.5" thickBot="1" thickTop="1">
      <c r="A9" s="3" t="s">
        <v>22</v>
      </c>
      <c r="B9" s="4">
        <v>45180</v>
      </c>
      <c r="C9" s="4">
        <v>18600</v>
      </c>
      <c r="D9" s="4">
        <v>15298</v>
      </c>
      <c r="E9" s="4">
        <v>29335</v>
      </c>
      <c r="F9" s="4">
        <v>27497</v>
      </c>
      <c r="G9" s="4">
        <v>26940</v>
      </c>
      <c r="H9" s="5">
        <f t="shared" si="3"/>
        <v>162850</v>
      </c>
      <c r="I9" s="4">
        <v>24601</v>
      </c>
      <c r="J9" s="4">
        <v>32061</v>
      </c>
      <c r="K9" s="83">
        <v>46322</v>
      </c>
      <c r="L9" s="83">
        <v>66525</v>
      </c>
      <c r="M9" s="4">
        <v>115837</v>
      </c>
      <c r="N9" s="4">
        <v>158693</v>
      </c>
      <c r="O9" s="65">
        <f t="shared" si="2"/>
        <v>444039</v>
      </c>
      <c r="P9" s="73">
        <f t="shared" si="0"/>
        <v>606889</v>
      </c>
      <c r="Q9" s="74">
        <f t="shared" si="1"/>
        <v>0.007446627212446971</v>
      </c>
    </row>
    <row r="10" spans="1:17" ht="13.5" thickBot="1" thickTop="1">
      <c r="A10" s="6" t="s">
        <v>23</v>
      </c>
      <c r="B10" s="4">
        <v>625</v>
      </c>
      <c r="C10" s="4">
        <v>390</v>
      </c>
      <c r="D10" s="4">
        <v>0</v>
      </c>
      <c r="E10" s="4">
        <v>1140</v>
      </c>
      <c r="F10" s="4">
        <v>840</v>
      </c>
      <c r="G10" s="4">
        <v>0</v>
      </c>
      <c r="H10" s="5">
        <f t="shared" si="3"/>
        <v>2995</v>
      </c>
      <c r="I10" s="4">
        <v>720</v>
      </c>
      <c r="J10" s="4">
        <v>8070</v>
      </c>
      <c r="K10" s="84">
        <v>10390</v>
      </c>
      <c r="L10" s="84">
        <v>4250</v>
      </c>
      <c r="M10" s="4">
        <v>1215</v>
      </c>
      <c r="N10" s="4">
        <v>250</v>
      </c>
      <c r="O10" s="65">
        <f t="shared" si="2"/>
        <v>24895</v>
      </c>
      <c r="P10" s="73">
        <f t="shared" si="0"/>
        <v>27890</v>
      </c>
      <c r="Q10" s="74">
        <f t="shared" si="1"/>
        <v>0.0003422148579973373</v>
      </c>
    </row>
    <row r="11" spans="1:17" ht="13.5" thickBot="1" thickTop="1">
      <c r="A11" s="23" t="s">
        <v>24</v>
      </c>
      <c r="B11" s="21">
        <v>295765</v>
      </c>
      <c r="C11" s="21">
        <v>188025</v>
      </c>
      <c r="D11" s="21">
        <v>214563</v>
      </c>
      <c r="E11" s="21">
        <v>161236</v>
      </c>
      <c r="F11" s="21">
        <v>421620</v>
      </c>
      <c r="G11" s="21">
        <v>269605</v>
      </c>
      <c r="H11" s="5">
        <f t="shared" si="3"/>
        <v>1550814</v>
      </c>
      <c r="I11" s="21">
        <v>382900</v>
      </c>
      <c r="J11" s="21">
        <v>240182</v>
      </c>
      <c r="K11" s="85">
        <v>276413</v>
      </c>
      <c r="L11" s="85">
        <v>429820</v>
      </c>
      <c r="M11" s="21">
        <v>396538</v>
      </c>
      <c r="N11" s="21">
        <v>472213</v>
      </c>
      <c r="O11" s="65">
        <f t="shared" si="2"/>
        <v>2198066</v>
      </c>
      <c r="P11" s="73">
        <f t="shared" si="0"/>
        <v>3748880</v>
      </c>
      <c r="Q11" s="74">
        <f t="shared" si="1"/>
        <v>0.045999370270672565</v>
      </c>
    </row>
    <row r="12" spans="1:17" ht="13.5" thickBot="1" thickTop="1">
      <c r="A12" s="6" t="s">
        <v>25</v>
      </c>
      <c r="B12" s="4">
        <v>59975</v>
      </c>
      <c r="C12" s="4">
        <v>36688</v>
      </c>
      <c r="D12" s="4">
        <v>81750</v>
      </c>
      <c r="E12" s="4">
        <v>62850</v>
      </c>
      <c r="F12" s="4">
        <v>59906</v>
      </c>
      <c r="G12" s="4">
        <v>57852</v>
      </c>
      <c r="H12" s="5">
        <f t="shared" si="3"/>
        <v>359021</v>
      </c>
      <c r="I12" s="4">
        <v>41560</v>
      </c>
      <c r="J12" s="4">
        <v>98454</v>
      </c>
      <c r="K12" s="84">
        <v>84338</v>
      </c>
      <c r="L12" s="84">
        <v>123214</v>
      </c>
      <c r="M12" s="4">
        <v>151842</v>
      </c>
      <c r="N12" s="4">
        <v>201828</v>
      </c>
      <c r="O12" s="65">
        <f t="shared" si="2"/>
        <v>701236</v>
      </c>
      <c r="P12" s="73">
        <f t="shared" si="0"/>
        <v>1060257</v>
      </c>
      <c r="Q12" s="74">
        <f t="shared" si="1"/>
        <v>0.013009526665316703</v>
      </c>
    </row>
    <row r="13" spans="1:17" ht="13.5" thickBot="1" thickTop="1">
      <c r="A13" s="6" t="s">
        <v>26</v>
      </c>
      <c r="B13" s="4">
        <v>4600</v>
      </c>
      <c r="C13" s="4">
        <v>0</v>
      </c>
      <c r="D13" s="4">
        <v>80000</v>
      </c>
      <c r="E13" s="4">
        <v>1000</v>
      </c>
      <c r="F13" s="4">
        <v>0</v>
      </c>
      <c r="G13" s="4">
        <v>30000</v>
      </c>
      <c r="H13" s="5">
        <f t="shared" si="3"/>
        <v>115600</v>
      </c>
      <c r="I13" s="4">
        <v>17898</v>
      </c>
      <c r="J13" s="4">
        <v>0</v>
      </c>
      <c r="K13" s="84">
        <v>29000</v>
      </c>
      <c r="L13" s="84">
        <v>0</v>
      </c>
      <c r="M13" s="4">
        <v>1000</v>
      </c>
      <c r="N13" s="4">
        <v>0</v>
      </c>
      <c r="O13" s="65">
        <f t="shared" si="2"/>
        <v>47898</v>
      </c>
      <c r="P13" s="73">
        <f t="shared" si="0"/>
        <v>163498</v>
      </c>
      <c r="Q13" s="74">
        <f t="shared" si="1"/>
        <v>0.002006147180094968</v>
      </c>
    </row>
    <row r="14" spans="1:17" ht="13.5" thickBot="1" thickTop="1">
      <c r="A14" s="20" t="s">
        <v>27</v>
      </c>
      <c r="B14" s="21">
        <v>3000</v>
      </c>
      <c r="C14" s="21">
        <v>11328</v>
      </c>
      <c r="D14" s="21">
        <v>2930</v>
      </c>
      <c r="E14" s="21">
        <v>4713</v>
      </c>
      <c r="F14" s="21">
        <v>8812</v>
      </c>
      <c r="G14" s="21">
        <v>300</v>
      </c>
      <c r="H14" s="5">
        <f t="shared" si="3"/>
        <v>31083</v>
      </c>
      <c r="I14" s="21">
        <v>1375</v>
      </c>
      <c r="J14" s="21">
        <v>12920</v>
      </c>
      <c r="K14" s="86">
        <v>2097</v>
      </c>
      <c r="L14" s="86">
        <v>6173</v>
      </c>
      <c r="M14" s="21">
        <v>9564</v>
      </c>
      <c r="N14" s="21">
        <v>18389</v>
      </c>
      <c r="O14" s="65">
        <f t="shared" si="2"/>
        <v>50518</v>
      </c>
      <c r="P14" s="73">
        <f t="shared" si="0"/>
        <v>81601</v>
      </c>
      <c r="Q14" s="74">
        <f t="shared" si="1"/>
        <v>0.0010012576058601908</v>
      </c>
    </row>
    <row r="15" spans="1:17" ht="13.5" thickBot="1" thickTop="1">
      <c r="A15" s="6" t="s">
        <v>58</v>
      </c>
      <c r="B15" s="4">
        <v>0</v>
      </c>
      <c r="C15" s="4">
        <v>2125</v>
      </c>
      <c r="D15" s="4">
        <v>50</v>
      </c>
      <c r="E15" s="4">
        <v>1054</v>
      </c>
      <c r="F15" s="4">
        <v>3025</v>
      </c>
      <c r="G15" s="4">
        <v>0</v>
      </c>
      <c r="H15" s="5">
        <f t="shared" si="3"/>
        <v>6254</v>
      </c>
      <c r="I15" s="4">
        <v>50</v>
      </c>
      <c r="J15" s="4">
        <v>2213</v>
      </c>
      <c r="K15" s="84">
        <v>750</v>
      </c>
      <c r="L15" s="84">
        <v>7897</v>
      </c>
      <c r="M15" s="4">
        <v>1550</v>
      </c>
      <c r="N15" s="4">
        <v>6555</v>
      </c>
      <c r="O15" s="65">
        <f t="shared" si="2"/>
        <v>19015</v>
      </c>
      <c r="P15" s="73">
        <f t="shared" si="0"/>
        <v>25269</v>
      </c>
      <c r="Q15" s="74">
        <f t="shared" si="1"/>
        <v>0.00031005475965344983</v>
      </c>
    </row>
    <row r="16" spans="1:17" ht="13.5" thickBot="1" thickTop="1">
      <c r="A16" s="6" t="s">
        <v>54</v>
      </c>
      <c r="B16" s="4">
        <v>9750</v>
      </c>
      <c r="C16" s="4">
        <v>3750</v>
      </c>
      <c r="D16" s="4">
        <v>3000</v>
      </c>
      <c r="E16" s="4">
        <v>2625</v>
      </c>
      <c r="F16" s="4">
        <v>4500</v>
      </c>
      <c r="G16" s="4">
        <v>18750</v>
      </c>
      <c r="H16" s="5">
        <f t="shared" si="3"/>
        <v>42375</v>
      </c>
      <c r="I16" s="4">
        <v>1125</v>
      </c>
      <c r="J16" s="4">
        <v>6712</v>
      </c>
      <c r="K16" s="84">
        <v>3000</v>
      </c>
      <c r="L16" s="84">
        <v>18375</v>
      </c>
      <c r="M16" s="4">
        <v>31875</v>
      </c>
      <c r="N16" s="4">
        <v>66518</v>
      </c>
      <c r="O16" s="65">
        <f t="shared" si="2"/>
        <v>127605</v>
      </c>
      <c r="P16" s="73">
        <f t="shared" si="0"/>
        <v>169980</v>
      </c>
      <c r="Q16" s="74">
        <f>SUM(P16/$P$28)</f>
        <v>0.002085682379433037</v>
      </c>
    </row>
    <row r="17" spans="1:17" ht="13.5" thickBot="1" thickTop="1">
      <c r="A17" s="33" t="s">
        <v>29</v>
      </c>
      <c r="B17" s="38">
        <f aca="true" t="shared" si="4" ref="B17:H17">SUM(B3:B16)</f>
        <v>5285089</v>
      </c>
      <c r="C17" s="38">
        <f t="shared" si="4"/>
        <v>6234982</v>
      </c>
      <c r="D17" s="38">
        <f t="shared" si="4"/>
        <v>5826196</v>
      </c>
      <c r="E17" s="38">
        <f t="shared" si="4"/>
        <v>6206348</v>
      </c>
      <c r="F17" s="38">
        <f>SUM(F3:F16)</f>
        <v>6976005</v>
      </c>
      <c r="G17" s="38">
        <f t="shared" si="4"/>
        <v>6899587</v>
      </c>
      <c r="H17" s="77">
        <f t="shared" si="4"/>
        <v>37428207</v>
      </c>
      <c r="I17" s="38">
        <f>SUM(I3:I16)</f>
        <v>7227503</v>
      </c>
      <c r="J17" s="38">
        <f aca="true" t="shared" si="5" ref="J17:P17">SUM(J3:J16)</f>
        <v>6587797</v>
      </c>
      <c r="K17" s="38">
        <f t="shared" si="5"/>
        <v>6825615</v>
      </c>
      <c r="L17" s="38">
        <f t="shared" si="5"/>
        <v>7037449</v>
      </c>
      <c r="M17" s="38">
        <f t="shared" si="5"/>
        <v>6453575</v>
      </c>
      <c r="N17" s="38">
        <f>SUM(N3:N16)</f>
        <v>7858551</v>
      </c>
      <c r="O17" s="38">
        <f t="shared" si="5"/>
        <v>41990490</v>
      </c>
      <c r="P17" s="38">
        <f t="shared" si="5"/>
        <v>79418697</v>
      </c>
      <c r="Q17" s="39">
        <f>SUM(P17/P28)</f>
        <v>0.9744803914015259</v>
      </c>
    </row>
    <row r="18" spans="1:17" ht="13.5" thickBot="1" thickTop="1">
      <c r="A18" s="72" t="s">
        <v>57</v>
      </c>
      <c r="B18" s="8"/>
      <c r="C18" s="8"/>
      <c r="D18" s="8"/>
      <c r="E18" s="8"/>
      <c r="F18" s="8"/>
      <c r="G18" s="8"/>
      <c r="H18" s="9"/>
      <c r="I18" s="8"/>
      <c r="J18" s="8"/>
      <c r="K18" s="87"/>
      <c r="L18" s="87"/>
      <c r="M18" s="8"/>
      <c r="N18" s="8"/>
      <c r="O18" s="8"/>
      <c r="P18" s="8"/>
      <c r="Q18" s="10"/>
    </row>
    <row r="19" spans="1:17" ht="13.5" thickBot="1" thickTop="1">
      <c r="A19" s="6" t="s">
        <v>30</v>
      </c>
      <c r="B19" s="4">
        <v>0</v>
      </c>
      <c r="C19" s="4">
        <v>3146</v>
      </c>
      <c r="D19" s="4">
        <v>1921</v>
      </c>
      <c r="E19" s="4">
        <v>0</v>
      </c>
      <c r="F19" s="4">
        <v>0</v>
      </c>
      <c r="G19" s="4">
        <v>0</v>
      </c>
      <c r="H19" s="5">
        <f>SUM(B19:G19)</f>
        <v>5067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65">
        <f>SUM(I19:N19)</f>
        <v>0</v>
      </c>
      <c r="P19" s="73">
        <f aca="true" t="shared" si="6" ref="P19:P25">SUM(H19+O19)</f>
        <v>5067</v>
      </c>
      <c r="Q19" s="74">
        <f aca="true" t="shared" si="7" ref="Q19:Q25">SUM(P19/$P$28)</f>
        <v>6.217291808793504E-05</v>
      </c>
    </row>
    <row r="20" spans="1:17" ht="13.5" thickBot="1" thickTop="1">
      <c r="A20" s="6" t="s">
        <v>21</v>
      </c>
      <c r="B20" s="4">
        <v>87011</v>
      </c>
      <c r="C20" s="4">
        <v>23013</v>
      </c>
      <c r="D20" s="4">
        <v>0</v>
      </c>
      <c r="E20" s="4">
        <v>123340</v>
      </c>
      <c r="F20" s="4">
        <v>71963</v>
      </c>
      <c r="G20" s="4">
        <v>0</v>
      </c>
      <c r="H20" s="5">
        <f aca="true" t="shared" si="8" ref="H20:H25">SUM(B20:G20)</f>
        <v>305327</v>
      </c>
      <c r="I20" s="4">
        <v>71963</v>
      </c>
      <c r="J20" s="4">
        <v>97890</v>
      </c>
      <c r="K20" s="4">
        <v>22595</v>
      </c>
      <c r="L20" s="4">
        <v>15350</v>
      </c>
      <c r="M20" s="4">
        <v>85415</v>
      </c>
      <c r="N20" s="4">
        <v>24588</v>
      </c>
      <c r="O20" s="65">
        <f aca="true" t="shared" si="9" ref="O20:O25">SUM(I20:N20)</f>
        <v>317801</v>
      </c>
      <c r="P20" s="73">
        <f t="shared" si="6"/>
        <v>623128</v>
      </c>
      <c r="Q20" s="74">
        <f t="shared" si="7"/>
        <v>0.0076458823963486845</v>
      </c>
    </row>
    <row r="21" spans="1:17" ht="13.5" thickBot="1" thickTop="1">
      <c r="A21" s="25" t="s">
        <v>31</v>
      </c>
      <c r="B21" s="90">
        <v>99826</v>
      </c>
      <c r="C21" s="27">
        <v>46563</v>
      </c>
      <c r="D21" s="21">
        <v>37651</v>
      </c>
      <c r="E21" s="21">
        <v>71391</v>
      </c>
      <c r="F21" s="21">
        <v>88652</v>
      </c>
      <c r="G21" s="21">
        <v>84740</v>
      </c>
      <c r="H21" s="5">
        <f t="shared" si="8"/>
        <v>428823</v>
      </c>
      <c r="I21" s="21">
        <v>63028</v>
      </c>
      <c r="J21" s="21">
        <v>94559</v>
      </c>
      <c r="K21" s="21">
        <v>92049</v>
      </c>
      <c r="L21" s="21">
        <v>45298</v>
      </c>
      <c r="M21" s="21">
        <v>101443</v>
      </c>
      <c r="N21" s="21">
        <v>214491</v>
      </c>
      <c r="O21" s="65">
        <f t="shared" si="9"/>
        <v>610868</v>
      </c>
      <c r="P21" s="73">
        <f t="shared" si="6"/>
        <v>1039691</v>
      </c>
      <c r="Q21" s="74">
        <f t="shared" si="7"/>
        <v>0.012757178484263521</v>
      </c>
    </row>
    <row r="22" spans="1:17" ht="13.5" thickBot="1" thickTop="1">
      <c r="A22" s="3" t="s">
        <v>27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5">
        <f t="shared" si="8"/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65">
        <f t="shared" si="9"/>
        <v>0</v>
      </c>
      <c r="P22" s="73">
        <f t="shared" si="6"/>
        <v>0</v>
      </c>
      <c r="Q22" s="74">
        <f t="shared" si="7"/>
        <v>0</v>
      </c>
    </row>
    <row r="23" spans="1:17" ht="13.5" thickBot="1" thickTop="1">
      <c r="A23" s="20" t="s">
        <v>32</v>
      </c>
      <c r="B23" s="21">
        <v>16010</v>
      </c>
      <c r="C23" s="21">
        <v>8167</v>
      </c>
      <c r="D23" s="21">
        <v>0</v>
      </c>
      <c r="E23" s="21">
        <v>983</v>
      </c>
      <c r="F23" s="21">
        <v>5620</v>
      </c>
      <c r="G23" s="21">
        <v>4646</v>
      </c>
      <c r="H23" s="5">
        <f t="shared" si="8"/>
        <v>35426</v>
      </c>
      <c r="I23" s="21">
        <v>6426</v>
      </c>
      <c r="J23" s="21">
        <v>2999</v>
      </c>
      <c r="K23" s="21">
        <v>6991</v>
      </c>
      <c r="L23" s="21">
        <v>19109</v>
      </c>
      <c r="M23" s="21">
        <v>86963</v>
      </c>
      <c r="N23" s="21">
        <v>154121</v>
      </c>
      <c r="O23" s="65">
        <f t="shared" si="9"/>
        <v>276609</v>
      </c>
      <c r="P23" s="73">
        <f t="shared" si="6"/>
        <v>312035</v>
      </c>
      <c r="Q23" s="74">
        <f t="shared" si="7"/>
        <v>0.003828720445148768</v>
      </c>
    </row>
    <row r="24" spans="1:17" ht="13.5" thickBot="1" thickTop="1">
      <c r="A24" s="6" t="s">
        <v>25</v>
      </c>
      <c r="B24" s="4">
        <v>51</v>
      </c>
      <c r="C24" s="17">
        <v>0</v>
      </c>
      <c r="D24" s="4">
        <v>0</v>
      </c>
      <c r="E24" s="4">
        <v>0</v>
      </c>
      <c r="F24" s="4">
        <v>0</v>
      </c>
      <c r="G24" s="4">
        <v>15585</v>
      </c>
      <c r="H24" s="5">
        <f t="shared" si="8"/>
        <v>15636</v>
      </c>
      <c r="I24" s="4">
        <v>0</v>
      </c>
      <c r="J24" s="4">
        <v>15588</v>
      </c>
      <c r="K24" s="4">
        <v>18280</v>
      </c>
      <c r="L24" s="4">
        <v>0</v>
      </c>
      <c r="M24" s="4">
        <v>31180</v>
      </c>
      <c r="N24" s="4">
        <v>15588</v>
      </c>
      <c r="O24" s="65">
        <f t="shared" si="9"/>
        <v>80636</v>
      </c>
      <c r="P24" s="73">
        <f t="shared" si="6"/>
        <v>96272</v>
      </c>
      <c r="Q24" s="74">
        <f t="shared" si="7"/>
        <v>0.001181273173507338</v>
      </c>
    </row>
    <row r="25" spans="1:17" ht="13.5" thickBot="1" thickTop="1">
      <c r="A25" s="6" t="s">
        <v>26</v>
      </c>
      <c r="B25" s="4">
        <v>0</v>
      </c>
      <c r="C25" s="19">
        <v>3068</v>
      </c>
      <c r="D25" s="4">
        <v>0</v>
      </c>
      <c r="E25" s="4">
        <v>549</v>
      </c>
      <c r="F25" s="4">
        <v>0</v>
      </c>
      <c r="G25" s="4">
        <v>0</v>
      </c>
      <c r="H25" s="5">
        <f t="shared" si="8"/>
        <v>3617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65">
        <f t="shared" si="9"/>
        <v>0</v>
      </c>
      <c r="P25" s="73">
        <f t="shared" si="6"/>
        <v>3617</v>
      </c>
      <c r="Q25" s="74">
        <f t="shared" si="7"/>
        <v>4.4381181117833236E-05</v>
      </c>
    </row>
    <row r="26" spans="1:17" ht="13.5" thickBot="1" thickTop="1">
      <c r="A26" s="33" t="s">
        <v>33</v>
      </c>
      <c r="B26" s="38">
        <f aca="true" t="shared" si="10" ref="B26:G26">SUM(B19:B25)</f>
        <v>202898</v>
      </c>
      <c r="C26" s="38">
        <f t="shared" si="10"/>
        <v>83957</v>
      </c>
      <c r="D26" s="38">
        <f t="shared" si="10"/>
        <v>39572</v>
      </c>
      <c r="E26" s="38">
        <f t="shared" si="10"/>
        <v>196263</v>
      </c>
      <c r="F26" s="38">
        <f t="shared" si="10"/>
        <v>166235</v>
      </c>
      <c r="G26" s="38">
        <f t="shared" si="10"/>
        <v>104971</v>
      </c>
      <c r="H26" s="77">
        <f>SUM(B26:G26)</f>
        <v>793896</v>
      </c>
      <c r="I26" s="38">
        <f aca="true" t="shared" si="11" ref="I26:P26">SUM(I19:I25)</f>
        <v>141417</v>
      </c>
      <c r="J26" s="38">
        <f t="shared" si="11"/>
        <v>211036</v>
      </c>
      <c r="K26" s="38">
        <f t="shared" si="11"/>
        <v>139915</v>
      </c>
      <c r="L26" s="38">
        <f t="shared" si="11"/>
        <v>79757</v>
      </c>
      <c r="M26" s="38">
        <f t="shared" si="11"/>
        <v>305001</v>
      </c>
      <c r="N26" s="38">
        <f t="shared" si="11"/>
        <v>408788</v>
      </c>
      <c r="O26" s="38">
        <f t="shared" si="11"/>
        <v>1285914</v>
      </c>
      <c r="P26" s="38">
        <f t="shared" si="11"/>
        <v>2079810</v>
      </c>
      <c r="Q26" s="39">
        <f>SUM(P26/P28)</f>
        <v>0.02551960859847408</v>
      </c>
    </row>
    <row r="27" spans="1:17" ht="13.5" thickBot="1" thickTop="1">
      <c r="A27" s="11"/>
      <c r="B27" s="12"/>
      <c r="C27" s="12"/>
      <c r="D27" s="12"/>
      <c r="E27" s="12"/>
      <c r="F27" s="12"/>
      <c r="G27" s="12"/>
      <c r="H27" s="13"/>
      <c r="I27" s="12"/>
      <c r="J27" s="12"/>
      <c r="K27" s="11"/>
      <c r="L27" s="11"/>
      <c r="M27" s="12"/>
      <c r="N27" s="12"/>
      <c r="O27" s="12"/>
      <c r="P27" s="12"/>
      <c r="Q27" s="14"/>
    </row>
    <row r="28" spans="1:17" ht="13.5" thickBot="1" thickTop="1">
      <c r="A28" s="35" t="s">
        <v>34</v>
      </c>
      <c r="B28" s="36">
        <f aca="true" t="shared" si="12" ref="B28:J28">SUM(B17+B26)</f>
        <v>5487987</v>
      </c>
      <c r="C28" s="36">
        <f t="shared" si="12"/>
        <v>6318939</v>
      </c>
      <c r="D28" s="36">
        <f t="shared" si="12"/>
        <v>5865768</v>
      </c>
      <c r="E28" s="36">
        <f t="shared" si="12"/>
        <v>6402611</v>
      </c>
      <c r="F28" s="36">
        <f t="shared" si="12"/>
        <v>7142240</v>
      </c>
      <c r="G28" s="36">
        <f t="shared" si="12"/>
        <v>7004558</v>
      </c>
      <c r="H28" s="62">
        <f t="shared" si="12"/>
        <v>38222103</v>
      </c>
      <c r="I28" s="36">
        <f t="shared" si="12"/>
        <v>7368920</v>
      </c>
      <c r="J28" s="36">
        <f t="shared" si="12"/>
        <v>6798833</v>
      </c>
      <c r="K28" s="36">
        <f>SUM(K17,K26)</f>
        <v>6965530</v>
      </c>
      <c r="L28" s="36">
        <f>+L17+L26</f>
        <v>7117206</v>
      </c>
      <c r="M28" s="36">
        <f>SUM(M17+M26)</f>
        <v>6758576</v>
      </c>
      <c r="N28" s="36">
        <f>SUM(N17+N26)</f>
        <v>8267339</v>
      </c>
      <c r="O28" s="36">
        <f>SUM(O17+O26)</f>
        <v>43276404</v>
      </c>
      <c r="P28" s="36">
        <f>SUM(P17+P26)</f>
        <v>81498507</v>
      </c>
      <c r="Q28" s="37">
        <v>1</v>
      </c>
    </row>
    <row r="29" ht="12.75" thickTop="1"/>
    <row r="30" spans="1:16" ht="12.75">
      <c r="A30" s="18"/>
      <c r="H30" s="17"/>
      <c r="P30" s="17" t="s">
        <v>70</v>
      </c>
    </row>
  </sheetData>
  <sheetProtection/>
  <printOptions/>
  <pageMargins left="0.5905511811023623" right="0" top="2.7559055118110236" bottom="0.984251968503937" header="1.968503937007874" footer="0"/>
  <pageSetup horizontalDpi="120" verticalDpi="120" orientation="landscape" paperSize="9" scale="65" r:id="rId1"/>
  <headerFooter alignWithMargins="0">
    <oddHeader>&amp;C&amp;"Arial,Bold Italic"&amp;26EXPEDICIÓN DE VALORES PARA VINOS NACIONALES E IMPORTADOS AÑO 2008 (expresado en litros)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S22">
      <selection activeCell="W31" sqref="A1:W31"/>
    </sheetView>
  </sheetViews>
  <sheetFormatPr defaultColWidth="11.421875" defaultRowHeight="12.75"/>
  <cols>
    <col min="1" max="1" width="17.00390625" style="0" customWidth="1"/>
    <col min="2" max="2" width="9.8515625" style="0" customWidth="1"/>
    <col min="3" max="3" width="9.57421875" style="0" customWidth="1"/>
    <col min="4" max="4" width="9.140625" style="0" customWidth="1"/>
    <col min="5" max="5" width="9.28125" style="0" customWidth="1"/>
    <col min="6" max="7" width="9.140625" style="0" customWidth="1"/>
    <col min="8" max="8" width="14.421875" style="0" customWidth="1"/>
    <col min="9" max="10" width="14.421875" style="0" hidden="1" customWidth="1"/>
    <col min="11" max="11" width="9.140625" style="0" customWidth="1"/>
    <col min="12" max="12" width="17.00390625" style="0" hidden="1" customWidth="1"/>
    <col min="13" max="13" width="0.13671875" style="0" hidden="1" customWidth="1"/>
    <col min="14" max="14" width="9.7109375" style="0" customWidth="1"/>
    <col min="15" max="15" width="0.2890625" style="0" hidden="1" customWidth="1"/>
    <col min="16" max="16" width="10.7109375" style="0" customWidth="1"/>
    <col min="17" max="17" width="17.7109375" style="0" hidden="1" customWidth="1"/>
    <col min="18" max="18" width="9.7109375" style="0" customWidth="1"/>
    <col min="19" max="19" width="11.28125" style="0" customWidth="1"/>
    <col min="20" max="20" width="10.7109375" style="0" customWidth="1"/>
    <col min="21" max="21" width="14.8515625" style="0" customWidth="1"/>
    <col min="22" max="22" width="12.140625" style="0" customWidth="1"/>
    <col min="23" max="23" width="13.140625" style="0" customWidth="1"/>
  </cols>
  <sheetData>
    <row r="1" spans="1:23" ht="13.5" thickBot="1" thickTop="1">
      <c r="A1" s="2" t="s">
        <v>55</v>
      </c>
      <c r="B1" s="43" t="s">
        <v>0</v>
      </c>
      <c r="C1" s="43" t="s">
        <v>1</v>
      </c>
      <c r="D1" s="43" t="s">
        <v>2</v>
      </c>
      <c r="E1" s="43" t="s">
        <v>3</v>
      </c>
      <c r="F1" s="43" t="s">
        <v>4</v>
      </c>
      <c r="G1" s="43" t="s">
        <v>5</v>
      </c>
      <c r="H1" s="78" t="s">
        <v>6</v>
      </c>
      <c r="K1" s="43" t="s">
        <v>7</v>
      </c>
      <c r="M1" s="2"/>
      <c r="N1" s="43" t="s">
        <v>8</v>
      </c>
      <c r="P1" s="43" t="s">
        <v>9</v>
      </c>
      <c r="R1" s="43" t="s">
        <v>10</v>
      </c>
      <c r="S1" s="82" t="s">
        <v>11</v>
      </c>
      <c r="T1" s="43" t="s">
        <v>12</v>
      </c>
      <c r="U1" s="46" t="s">
        <v>13</v>
      </c>
      <c r="V1" s="46" t="s">
        <v>14</v>
      </c>
      <c r="W1" s="46" t="s">
        <v>15</v>
      </c>
    </row>
    <row r="2" spans="1:23" ht="13.5" thickBot="1" thickTop="1">
      <c r="A2" s="32" t="s">
        <v>56</v>
      </c>
      <c r="B2" s="79"/>
      <c r="C2" s="31"/>
      <c r="D2" s="31"/>
      <c r="E2" s="31"/>
      <c r="F2" s="31"/>
      <c r="G2" s="31"/>
      <c r="H2" s="61"/>
      <c r="K2" s="80"/>
      <c r="M2" s="32"/>
      <c r="N2" s="80"/>
      <c r="P2" s="31"/>
      <c r="R2" s="31"/>
      <c r="S2" s="31"/>
      <c r="T2" s="31"/>
      <c r="U2" s="64"/>
      <c r="V2" s="64"/>
      <c r="W2" s="64"/>
    </row>
    <row r="3" spans="1:23" ht="13.5" thickBot="1" thickTop="1">
      <c r="A3" s="3" t="s">
        <v>16</v>
      </c>
      <c r="B3" s="4">
        <v>4003040</v>
      </c>
      <c r="C3" s="4">
        <v>4351640</v>
      </c>
      <c r="D3" s="4">
        <v>5093320</v>
      </c>
      <c r="E3" s="4">
        <v>4336140</v>
      </c>
      <c r="F3" s="4">
        <v>4915090</v>
      </c>
      <c r="G3" s="4">
        <v>5207450</v>
      </c>
      <c r="H3" s="5">
        <f>SUM(B3:G3)</f>
        <v>27906680</v>
      </c>
      <c r="K3" s="4">
        <v>4365850</v>
      </c>
      <c r="M3" s="3"/>
      <c r="N3" s="17">
        <v>4628270</v>
      </c>
      <c r="P3" s="83">
        <v>4427900</v>
      </c>
      <c r="R3" s="83">
        <v>4759940</v>
      </c>
      <c r="S3" s="4">
        <v>4526830</v>
      </c>
      <c r="T3" s="4">
        <v>5245300</v>
      </c>
      <c r="U3" s="65">
        <f>SUM(K3:T3)</f>
        <v>27954090</v>
      </c>
      <c r="V3" s="73">
        <f>SUM(H3+U3)</f>
        <v>55860770</v>
      </c>
      <c r="W3" s="74">
        <f aca="true" t="shared" si="0" ref="W3:W15">SUM(V3/$V$29)</f>
        <v>0.6549283919069365</v>
      </c>
    </row>
    <row r="4" spans="1:23" ht="13.5" thickBot="1" thickTop="1">
      <c r="A4" s="3" t="s">
        <v>17</v>
      </c>
      <c r="B4" s="4">
        <v>343525</v>
      </c>
      <c r="C4" s="4">
        <v>365650</v>
      </c>
      <c r="D4" s="4">
        <v>407035</v>
      </c>
      <c r="E4" s="4">
        <v>373280</v>
      </c>
      <c r="F4" s="4">
        <v>408900</v>
      </c>
      <c r="G4" s="4">
        <v>426700</v>
      </c>
      <c r="H4" s="5">
        <f>SUM(B4:G4)</f>
        <v>2325090</v>
      </c>
      <c r="K4" s="4">
        <v>375900</v>
      </c>
      <c r="M4" s="3"/>
      <c r="N4" s="4">
        <v>366550</v>
      </c>
      <c r="P4" s="83">
        <v>342925</v>
      </c>
      <c r="R4" s="83">
        <v>402585</v>
      </c>
      <c r="S4" s="4">
        <v>383870</v>
      </c>
      <c r="T4" s="4">
        <v>451750</v>
      </c>
      <c r="U4" s="65">
        <f aca="true" t="shared" si="1" ref="U4:U16">SUM(K4:T4)</f>
        <v>2323580</v>
      </c>
      <c r="V4" s="73">
        <f aca="true" t="shared" si="2" ref="V4:V16">SUM(H4+U4)</f>
        <v>4648670</v>
      </c>
      <c r="W4" s="74">
        <f t="shared" si="0"/>
        <v>0.054502398867864135</v>
      </c>
    </row>
    <row r="5" spans="1:23" ht="13.5" thickBot="1" thickTop="1">
      <c r="A5" s="6" t="s">
        <v>18</v>
      </c>
      <c r="B5" s="4">
        <v>281574</v>
      </c>
      <c r="C5" s="4">
        <v>233220</v>
      </c>
      <c r="D5" s="4">
        <v>344826</v>
      </c>
      <c r="E5" s="4">
        <v>282249</v>
      </c>
      <c r="F5" s="4">
        <v>358677</v>
      </c>
      <c r="G5" s="4">
        <v>296130</v>
      </c>
      <c r="H5" s="5">
        <f>SUM(B5:G5)</f>
        <v>1796676</v>
      </c>
      <c r="K5" s="4">
        <v>356460</v>
      </c>
      <c r="M5" s="6"/>
      <c r="N5" s="4">
        <v>336510</v>
      </c>
      <c r="P5" s="84">
        <v>294210</v>
      </c>
      <c r="R5" s="84">
        <v>302550</v>
      </c>
      <c r="S5" s="4">
        <v>322980</v>
      </c>
      <c r="T5" s="4">
        <v>357540</v>
      </c>
      <c r="U5" s="65">
        <f t="shared" si="1"/>
        <v>1970250</v>
      </c>
      <c r="V5" s="73">
        <f t="shared" si="2"/>
        <v>3766926</v>
      </c>
      <c r="W5" s="74">
        <f t="shared" si="0"/>
        <v>0.044164568222250226</v>
      </c>
    </row>
    <row r="6" spans="1:23" ht="13.5" thickBot="1" thickTop="1">
      <c r="A6" s="7" t="s">
        <v>19</v>
      </c>
      <c r="B6" s="4">
        <v>124513</v>
      </c>
      <c r="C6" s="4">
        <v>139840</v>
      </c>
      <c r="D6" s="4">
        <v>174345</v>
      </c>
      <c r="E6" s="4">
        <v>167500</v>
      </c>
      <c r="F6" s="4">
        <v>250843</v>
      </c>
      <c r="G6" s="4">
        <v>210807</v>
      </c>
      <c r="H6" s="5">
        <f>SUM(B6:G6)</f>
        <v>1067848</v>
      </c>
      <c r="K6" s="4">
        <v>262595</v>
      </c>
      <c r="M6" s="7"/>
      <c r="N6" s="4">
        <v>282620</v>
      </c>
      <c r="P6" s="83">
        <v>178225</v>
      </c>
      <c r="R6" s="83">
        <v>215995</v>
      </c>
      <c r="S6" s="83">
        <v>230845</v>
      </c>
      <c r="T6" s="4">
        <v>184336</v>
      </c>
      <c r="U6" s="65">
        <f t="shared" si="1"/>
        <v>1354616</v>
      </c>
      <c r="V6" s="73">
        <f t="shared" si="2"/>
        <v>2422464</v>
      </c>
      <c r="W6" s="74">
        <f t="shared" si="0"/>
        <v>0.028401693209249446</v>
      </c>
    </row>
    <row r="7" spans="1:23" ht="13.5" thickBot="1" thickTop="1">
      <c r="A7" s="3" t="s">
        <v>20</v>
      </c>
      <c r="B7" s="4">
        <v>29285</v>
      </c>
      <c r="C7" s="4">
        <v>47720</v>
      </c>
      <c r="D7" s="4">
        <v>104886</v>
      </c>
      <c r="E7" s="4">
        <v>75180</v>
      </c>
      <c r="F7" s="4">
        <v>84150</v>
      </c>
      <c r="G7" s="4">
        <v>108022</v>
      </c>
      <c r="H7" s="5">
        <f>SUM(B7:G7)</f>
        <v>449243</v>
      </c>
      <c r="K7" s="4">
        <v>109870</v>
      </c>
      <c r="M7" s="3"/>
      <c r="N7" s="4">
        <v>81580</v>
      </c>
      <c r="P7" s="83">
        <v>96100</v>
      </c>
      <c r="R7" s="83">
        <v>84000</v>
      </c>
      <c r="S7" s="4">
        <v>80010</v>
      </c>
      <c r="T7" s="4">
        <v>186476</v>
      </c>
      <c r="U7" s="65">
        <f t="shared" si="1"/>
        <v>638036</v>
      </c>
      <c r="V7" s="73">
        <f t="shared" si="2"/>
        <v>1087279</v>
      </c>
      <c r="W7" s="74">
        <f t="shared" si="0"/>
        <v>0.0127475845217347</v>
      </c>
    </row>
    <row r="8" spans="1:23" ht="13.5" thickBot="1" thickTop="1">
      <c r="A8" s="3" t="s">
        <v>21</v>
      </c>
      <c r="B8" s="4">
        <v>463000</v>
      </c>
      <c r="C8" s="4">
        <v>895000</v>
      </c>
      <c r="D8" s="4">
        <v>191000</v>
      </c>
      <c r="E8" s="4">
        <v>246000</v>
      </c>
      <c r="F8" s="4">
        <v>856000</v>
      </c>
      <c r="G8" s="4">
        <v>1011000</v>
      </c>
      <c r="H8" s="5">
        <f aca="true" t="shared" si="3" ref="H8:H16">SUM(B8:G8)</f>
        <v>3662000</v>
      </c>
      <c r="K8" s="4">
        <v>928000</v>
      </c>
      <c r="M8" s="3"/>
      <c r="N8" s="4">
        <v>998000</v>
      </c>
      <c r="P8" s="83">
        <v>760000</v>
      </c>
      <c r="R8" s="83">
        <v>951000</v>
      </c>
      <c r="S8" s="4">
        <v>999000</v>
      </c>
      <c r="T8" s="4">
        <v>978000</v>
      </c>
      <c r="U8" s="65">
        <f t="shared" si="1"/>
        <v>5614000</v>
      </c>
      <c r="V8" s="73">
        <f t="shared" si="2"/>
        <v>9276000</v>
      </c>
      <c r="W8" s="74">
        <f t="shared" si="0"/>
        <v>0.10875460118664214</v>
      </c>
    </row>
    <row r="9" spans="1:23" ht="13.5" thickBot="1" thickTop="1">
      <c r="A9" s="3" t="s">
        <v>22</v>
      </c>
      <c r="B9" s="4">
        <v>1763</v>
      </c>
      <c r="C9" s="4">
        <v>9700</v>
      </c>
      <c r="D9" s="4">
        <v>1425</v>
      </c>
      <c r="E9" s="4">
        <v>5288</v>
      </c>
      <c r="F9" s="4">
        <v>19760</v>
      </c>
      <c r="G9" s="4">
        <v>6906</v>
      </c>
      <c r="H9" s="5">
        <f t="shared" si="3"/>
        <v>44842</v>
      </c>
      <c r="K9" s="4">
        <v>17827</v>
      </c>
      <c r="M9" s="3"/>
      <c r="N9" s="4">
        <v>25918</v>
      </c>
      <c r="P9" s="83">
        <v>19317</v>
      </c>
      <c r="R9" s="83">
        <v>68683</v>
      </c>
      <c r="S9" s="4">
        <v>105561</v>
      </c>
      <c r="T9" s="4">
        <v>160591</v>
      </c>
      <c r="U9" s="65">
        <f t="shared" si="1"/>
        <v>397897</v>
      </c>
      <c r="V9" s="73">
        <f t="shared" si="2"/>
        <v>442739</v>
      </c>
      <c r="W9" s="74">
        <f t="shared" si="0"/>
        <v>0.005190804589777141</v>
      </c>
    </row>
    <row r="10" spans="1:23" ht="13.5" thickBot="1" thickTop="1">
      <c r="A10" s="6" t="s">
        <v>23</v>
      </c>
      <c r="B10" s="4">
        <v>0</v>
      </c>
      <c r="C10" s="4">
        <v>195</v>
      </c>
      <c r="D10" s="4">
        <v>390</v>
      </c>
      <c r="E10" s="4">
        <v>400</v>
      </c>
      <c r="F10" s="4">
        <v>390</v>
      </c>
      <c r="G10" s="4">
        <v>-346</v>
      </c>
      <c r="H10" s="5">
        <f t="shared" si="3"/>
        <v>1029</v>
      </c>
      <c r="K10" s="4">
        <v>390</v>
      </c>
      <c r="M10" s="6"/>
      <c r="N10" s="4">
        <v>390</v>
      </c>
      <c r="P10" s="84">
        <v>765</v>
      </c>
      <c r="R10" s="84">
        <v>113</v>
      </c>
      <c r="S10" s="4">
        <v>2730</v>
      </c>
      <c r="T10" s="4">
        <v>1178</v>
      </c>
      <c r="U10" s="65">
        <f t="shared" si="1"/>
        <v>5566</v>
      </c>
      <c r="V10" s="73">
        <f t="shared" si="2"/>
        <v>6595</v>
      </c>
      <c r="W10" s="74">
        <f t="shared" si="0"/>
        <v>7.732175450904537E-05</v>
      </c>
    </row>
    <row r="11" spans="1:25" s="24" customFormat="1" ht="13.5" thickBot="1" thickTop="1">
      <c r="A11" s="23" t="s">
        <v>24</v>
      </c>
      <c r="B11" s="21">
        <v>371793</v>
      </c>
      <c r="C11" s="21">
        <v>177493</v>
      </c>
      <c r="D11" s="21">
        <v>245838</v>
      </c>
      <c r="E11" s="21">
        <v>191775</v>
      </c>
      <c r="F11" s="21">
        <v>331469</v>
      </c>
      <c r="G11" s="21">
        <v>330822</v>
      </c>
      <c r="H11" s="5">
        <f t="shared" si="3"/>
        <v>1649190</v>
      </c>
      <c r="I11"/>
      <c r="J11"/>
      <c r="K11" s="21">
        <v>412934</v>
      </c>
      <c r="L11"/>
      <c r="M11" s="23"/>
      <c r="N11" s="21">
        <v>408390</v>
      </c>
      <c r="O11"/>
      <c r="P11" s="85">
        <v>306909</v>
      </c>
      <c r="Q11"/>
      <c r="R11" s="85">
        <v>427447</v>
      </c>
      <c r="S11" s="21">
        <v>544353</v>
      </c>
      <c r="T11" s="21">
        <v>390243</v>
      </c>
      <c r="U11" s="65">
        <f t="shared" si="1"/>
        <v>2490276</v>
      </c>
      <c r="V11" s="73">
        <f t="shared" si="2"/>
        <v>4139466</v>
      </c>
      <c r="W11" s="74">
        <f t="shared" si="0"/>
        <v>0.04853233871880819</v>
      </c>
      <c r="Y11"/>
    </row>
    <row r="12" spans="1:23" ht="13.5" thickBot="1" thickTop="1">
      <c r="A12" s="6" t="s">
        <v>25</v>
      </c>
      <c r="B12" s="4">
        <v>78593</v>
      </c>
      <c r="C12" s="4">
        <v>55390</v>
      </c>
      <c r="D12" s="4">
        <v>29957</v>
      </c>
      <c r="E12" s="4">
        <v>85642</v>
      </c>
      <c r="F12" s="4">
        <v>92224</v>
      </c>
      <c r="G12" s="4">
        <v>15830</v>
      </c>
      <c r="H12" s="5">
        <f t="shared" si="3"/>
        <v>357636</v>
      </c>
      <c r="K12" s="4">
        <v>169968</v>
      </c>
      <c r="M12" s="6"/>
      <c r="N12" s="4">
        <v>16911</v>
      </c>
      <c r="P12" s="84">
        <v>63845</v>
      </c>
      <c r="R12" s="84">
        <v>116008</v>
      </c>
      <c r="S12" s="4">
        <v>196319</v>
      </c>
      <c r="T12" s="4">
        <v>127470</v>
      </c>
      <c r="U12" s="65">
        <f t="shared" si="1"/>
        <v>690521</v>
      </c>
      <c r="V12" s="73">
        <f t="shared" si="2"/>
        <v>1048157</v>
      </c>
      <c r="W12" s="74">
        <f t="shared" si="0"/>
        <v>0.012288906480809322</v>
      </c>
    </row>
    <row r="13" spans="1:23" ht="13.5" thickBot="1" thickTop="1">
      <c r="A13" s="6" t="s">
        <v>26</v>
      </c>
      <c r="B13" s="4">
        <v>700</v>
      </c>
      <c r="C13" s="4">
        <v>700</v>
      </c>
      <c r="D13" s="4">
        <v>283</v>
      </c>
      <c r="E13" s="4">
        <v>97062</v>
      </c>
      <c r="F13" s="4">
        <v>0</v>
      </c>
      <c r="G13" s="4">
        <v>2969</v>
      </c>
      <c r="H13" s="5">
        <f t="shared" si="3"/>
        <v>101714</v>
      </c>
      <c r="K13" s="4">
        <v>0</v>
      </c>
      <c r="M13" s="6"/>
      <c r="N13" s="4">
        <v>0</v>
      </c>
      <c r="P13" s="84">
        <v>9000</v>
      </c>
      <c r="R13" s="84">
        <v>25000</v>
      </c>
      <c r="S13" s="4">
        <v>6000</v>
      </c>
      <c r="T13" s="4">
        <v>38000</v>
      </c>
      <c r="U13" s="65">
        <f t="shared" si="1"/>
        <v>78000</v>
      </c>
      <c r="V13" s="73">
        <f t="shared" si="2"/>
        <v>179714</v>
      </c>
      <c r="W13" s="74">
        <f t="shared" si="0"/>
        <v>0.002107020741446335</v>
      </c>
    </row>
    <row r="14" spans="1:25" s="24" customFormat="1" ht="13.5" thickBot="1" thickTop="1">
      <c r="A14" s="20" t="s">
        <v>27</v>
      </c>
      <c r="B14" s="21">
        <v>8795</v>
      </c>
      <c r="C14" s="21">
        <v>5426</v>
      </c>
      <c r="D14" s="21">
        <v>2722</v>
      </c>
      <c r="E14" s="21">
        <v>2026</v>
      </c>
      <c r="F14" s="21">
        <v>7022</v>
      </c>
      <c r="G14" s="21">
        <v>5240</v>
      </c>
      <c r="H14" s="5">
        <f t="shared" si="3"/>
        <v>31231</v>
      </c>
      <c r="I14"/>
      <c r="J14"/>
      <c r="K14" s="21">
        <v>6100</v>
      </c>
      <c r="L14"/>
      <c r="M14" s="20"/>
      <c r="N14" s="21">
        <v>5279</v>
      </c>
      <c r="O14"/>
      <c r="P14" s="86">
        <v>4702</v>
      </c>
      <c r="Q14"/>
      <c r="R14" s="86">
        <v>11800</v>
      </c>
      <c r="S14" s="21">
        <v>17342</v>
      </c>
      <c r="T14" s="21">
        <v>7598</v>
      </c>
      <c r="U14" s="65">
        <f t="shared" si="1"/>
        <v>52821</v>
      </c>
      <c r="V14" s="73">
        <f t="shared" si="2"/>
        <v>84052</v>
      </c>
      <c r="W14" s="74">
        <f t="shared" si="0"/>
        <v>0.0009854508127360548</v>
      </c>
      <c r="Y14"/>
    </row>
    <row r="15" spans="1:23" ht="13.5" thickBot="1" thickTop="1">
      <c r="A15" s="6" t="s">
        <v>58</v>
      </c>
      <c r="B15" s="4">
        <v>3895</v>
      </c>
      <c r="C15" s="4">
        <v>-500</v>
      </c>
      <c r="D15" s="4">
        <v>750</v>
      </c>
      <c r="E15" s="4">
        <v>0</v>
      </c>
      <c r="F15" s="4">
        <v>2725</v>
      </c>
      <c r="G15" s="4">
        <v>1138</v>
      </c>
      <c r="H15" s="5">
        <f t="shared" si="3"/>
        <v>8008</v>
      </c>
      <c r="K15" s="4">
        <v>1500</v>
      </c>
      <c r="M15" s="6"/>
      <c r="N15" s="4">
        <v>2435</v>
      </c>
      <c r="P15" s="84">
        <v>4102</v>
      </c>
      <c r="R15" s="84">
        <v>4300</v>
      </c>
      <c r="S15" s="4">
        <v>4100</v>
      </c>
      <c r="T15" s="4">
        <v>5552</v>
      </c>
      <c r="U15" s="65">
        <f t="shared" si="1"/>
        <v>21989</v>
      </c>
      <c r="V15" s="73">
        <f t="shared" si="2"/>
        <v>29997</v>
      </c>
      <c r="W15" s="74">
        <f t="shared" si="0"/>
        <v>0.0003516938089473592</v>
      </c>
    </row>
    <row r="16" spans="1:23" ht="13.5" thickBot="1" thickTop="1">
      <c r="A16" s="6" t="s">
        <v>54</v>
      </c>
      <c r="B16" s="4">
        <v>7125</v>
      </c>
      <c r="C16" s="4">
        <v>5250</v>
      </c>
      <c r="D16" s="4">
        <v>7125</v>
      </c>
      <c r="E16" s="4">
        <v>3750</v>
      </c>
      <c r="F16" s="4">
        <v>14500</v>
      </c>
      <c r="G16" s="4">
        <v>4500</v>
      </c>
      <c r="H16" s="5">
        <f t="shared" si="3"/>
        <v>42250</v>
      </c>
      <c r="K16" s="4">
        <v>2750</v>
      </c>
      <c r="M16" s="6"/>
      <c r="N16" s="4">
        <v>11625</v>
      </c>
      <c r="P16" s="84">
        <v>13125</v>
      </c>
      <c r="R16" s="84">
        <v>25875</v>
      </c>
      <c r="S16" s="4">
        <v>64380</v>
      </c>
      <c r="T16" s="4">
        <v>57588</v>
      </c>
      <c r="U16" s="65">
        <f t="shared" si="1"/>
        <v>175343</v>
      </c>
      <c r="V16" s="73">
        <f t="shared" si="2"/>
        <v>217593</v>
      </c>
      <c r="W16" s="74">
        <f>SUM(V16/$V$29)</f>
        <v>0.0025511254782239136</v>
      </c>
    </row>
    <row r="17" spans="1:23" ht="13.5" thickBot="1" thickTop="1">
      <c r="A17" s="33" t="s">
        <v>29</v>
      </c>
      <c r="B17" s="38">
        <f aca="true" t="shared" si="4" ref="B17:H17">SUM(B3:B16)</f>
        <v>5717601</v>
      </c>
      <c r="C17" s="38">
        <f t="shared" si="4"/>
        <v>6286724</v>
      </c>
      <c r="D17" s="38">
        <f t="shared" si="4"/>
        <v>6603902</v>
      </c>
      <c r="E17" s="38">
        <f t="shared" si="4"/>
        <v>5866292</v>
      </c>
      <c r="F17" s="38">
        <f>SUM(F3:F16)</f>
        <v>7341750</v>
      </c>
      <c r="G17" s="38">
        <f t="shared" si="4"/>
        <v>7627168</v>
      </c>
      <c r="H17" s="77">
        <f t="shared" si="4"/>
        <v>39443437</v>
      </c>
      <c r="K17" s="38">
        <f>SUM(K3:K16)</f>
        <v>7010144</v>
      </c>
      <c r="M17" s="33"/>
      <c r="N17" s="38">
        <f aca="true" t="shared" si="5" ref="N17:V17">SUM(N3:N16)</f>
        <v>7164478</v>
      </c>
      <c r="O17" s="38">
        <f t="shared" si="5"/>
        <v>0</v>
      </c>
      <c r="P17" s="38">
        <f t="shared" si="5"/>
        <v>6521125</v>
      </c>
      <c r="Q17" s="38">
        <f t="shared" si="5"/>
        <v>0</v>
      </c>
      <c r="R17" s="38">
        <f t="shared" si="5"/>
        <v>7395296</v>
      </c>
      <c r="S17" s="38">
        <f t="shared" si="5"/>
        <v>7484320</v>
      </c>
      <c r="T17" s="38">
        <f>SUM(T3:T16)</f>
        <v>8191622</v>
      </c>
      <c r="U17" s="38">
        <f t="shared" si="5"/>
        <v>43766985</v>
      </c>
      <c r="V17" s="38">
        <f t="shared" si="5"/>
        <v>83210422</v>
      </c>
      <c r="W17" s="39">
        <f>SUM(V17/V29)</f>
        <v>0.9755839002999346</v>
      </c>
    </row>
    <row r="18" spans="1:23" ht="13.5" thickBot="1" thickTop="1">
      <c r="A18" s="72" t="s">
        <v>57</v>
      </c>
      <c r="B18" s="8"/>
      <c r="C18" s="8"/>
      <c r="D18" s="8"/>
      <c r="E18" s="8"/>
      <c r="F18" s="8"/>
      <c r="G18" s="8"/>
      <c r="H18" s="9"/>
      <c r="K18" s="8"/>
      <c r="M18" s="72"/>
      <c r="N18" s="8"/>
      <c r="P18" s="87"/>
      <c r="R18" s="87"/>
      <c r="S18" s="8"/>
      <c r="T18" s="8"/>
      <c r="U18" s="8"/>
      <c r="V18" s="8"/>
      <c r="W18" s="10"/>
    </row>
    <row r="19" spans="1:23" ht="13.5" thickBot="1" thickTop="1">
      <c r="A19" s="6" t="s">
        <v>30</v>
      </c>
      <c r="B19" s="4">
        <v>0</v>
      </c>
      <c r="C19" s="4">
        <v>0</v>
      </c>
      <c r="D19" s="4">
        <v>2419</v>
      </c>
      <c r="E19" s="4">
        <v>0</v>
      </c>
      <c r="F19" s="4">
        <v>0</v>
      </c>
      <c r="G19" s="4">
        <v>0</v>
      </c>
      <c r="H19" s="5">
        <f>SUM(B19:G19)</f>
        <v>2419</v>
      </c>
      <c r="K19" s="4">
        <v>0</v>
      </c>
      <c r="M19" s="6"/>
      <c r="N19" s="4">
        <v>0</v>
      </c>
      <c r="P19" s="4">
        <v>393</v>
      </c>
      <c r="R19" s="4">
        <v>0</v>
      </c>
      <c r="S19" s="4">
        <v>0</v>
      </c>
      <c r="T19" s="4">
        <v>3147</v>
      </c>
      <c r="U19" s="65">
        <f>SUM(K19:T19)</f>
        <v>3540</v>
      </c>
      <c r="V19" s="73">
        <f aca="true" t="shared" si="6" ref="V19:V26">SUM(H19+U19)</f>
        <v>5959</v>
      </c>
      <c r="W19" s="74">
        <f>SUM(V19/$V$29)</f>
        <v>6.986510009391984E-05</v>
      </c>
    </row>
    <row r="20" spans="1:23" ht="13.5" thickBot="1" thickTop="1">
      <c r="A20" s="6" t="s">
        <v>21</v>
      </c>
      <c r="B20" s="4">
        <v>46008</v>
      </c>
      <c r="C20" s="4">
        <v>0</v>
      </c>
      <c r="D20" s="4">
        <v>46050</v>
      </c>
      <c r="E20" s="4">
        <v>31396</v>
      </c>
      <c r="F20" s="4">
        <v>74629</v>
      </c>
      <c r="G20" s="4">
        <v>46035</v>
      </c>
      <c r="H20" s="5">
        <f aca="true" t="shared" si="7" ref="H20:H26">SUM(B20:G20)</f>
        <v>244118</v>
      </c>
      <c r="K20" s="4">
        <v>74863</v>
      </c>
      <c r="M20" s="6"/>
      <c r="N20" s="4">
        <v>71943</v>
      </c>
      <c r="P20" s="4">
        <v>23031</v>
      </c>
      <c r="R20" s="4">
        <v>16285</v>
      </c>
      <c r="S20" s="4">
        <v>97879</v>
      </c>
      <c r="T20" s="4">
        <v>10495</v>
      </c>
      <c r="U20" s="65">
        <f aca="true" t="shared" si="8" ref="U20:U26">SUM(K20:T20)</f>
        <v>294496</v>
      </c>
      <c r="V20" s="73">
        <f t="shared" si="6"/>
        <v>538614</v>
      </c>
      <c r="W20" s="74">
        <f aca="true" t="shared" si="9" ref="W20:W26">SUM(V20/$V$29)</f>
        <v>0.006314871794258524</v>
      </c>
    </row>
    <row r="21" spans="1:23" s="24" customFormat="1" ht="13.5" thickBot="1" thickTop="1">
      <c r="A21" s="25" t="s">
        <v>31</v>
      </c>
      <c r="B21" s="90">
        <v>110258</v>
      </c>
      <c r="C21" s="27">
        <v>18026</v>
      </c>
      <c r="D21" s="21">
        <v>87987</v>
      </c>
      <c r="E21" s="21">
        <v>25132</v>
      </c>
      <c r="F21" s="21">
        <v>77107</v>
      </c>
      <c r="G21" s="21">
        <v>56588</v>
      </c>
      <c r="H21" s="5">
        <f t="shared" si="7"/>
        <v>375098</v>
      </c>
      <c r="I21"/>
      <c r="J21"/>
      <c r="K21" s="21">
        <v>47781</v>
      </c>
      <c r="L21"/>
      <c r="M21" s="25"/>
      <c r="N21" s="21">
        <v>91979</v>
      </c>
      <c r="O21"/>
      <c r="P21" s="21">
        <v>94078</v>
      </c>
      <c r="Q21"/>
      <c r="R21" s="21">
        <v>151615</v>
      </c>
      <c r="S21" s="21">
        <v>76835</v>
      </c>
      <c r="T21" s="21">
        <v>198173</v>
      </c>
      <c r="U21" s="65">
        <f t="shared" si="8"/>
        <v>660461</v>
      </c>
      <c r="V21" s="73">
        <f t="shared" si="6"/>
        <v>1035559</v>
      </c>
      <c r="W21" s="74">
        <f t="shared" si="9"/>
        <v>0.012141203757032983</v>
      </c>
    </row>
    <row r="22" spans="1:23" ht="13.5" thickBot="1" thickTop="1">
      <c r="A22" s="3" t="s">
        <v>27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5">
        <f t="shared" si="7"/>
        <v>0</v>
      </c>
      <c r="K22" s="4">
        <v>0</v>
      </c>
      <c r="M22" s="3"/>
      <c r="N22" s="4">
        <v>0</v>
      </c>
      <c r="P22" s="4">
        <v>0</v>
      </c>
      <c r="R22" s="4">
        <v>0</v>
      </c>
      <c r="S22" s="4">
        <v>0</v>
      </c>
      <c r="T22" s="4">
        <v>0</v>
      </c>
      <c r="U22" s="65">
        <f t="shared" si="8"/>
        <v>0</v>
      </c>
      <c r="V22" s="73">
        <f t="shared" si="6"/>
        <v>0</v>
      </c>
      <c r="W22" s="74">
        <f t="shared" si="9"/>
        <v>0</v>
      </c>
    </row>
    <row r="23" spans="1:23" s="24" customFormat="1" ht="13.5" thickBot="1" thickTop="1">
      <c r="A23" s="20" t="s">
        <v>32</v>
      </c>
      <c r="B23" s="21">
        <v>9754</v>
      </c>
      <c r="C23" s="21">
        <v>10104</v>
      </c>
      <c r="D23" s="21">
        <v>3673</v>
      </c>
      <c r="E23" s="21">
        <v>1838</v>
      </c>
      <c r="F23" s="21">
        <v>177</v>
      </c>
      <c r="G23" s="21">
        <v>2246</v>
      </c>
      <c r="H23" s="5">
        <f t="shared" si="7"/>
        <v>27792</v>
      </c>
      <c r="I23"/>
      <c r="J23"/>
      <c r="K23" s="21">
        <v>21562</v>
      </c>
      <c r="L23"/>
      <c r="M23" s="20"/>
      <c r="N23" s="21">
        <v>21933</v>
      </c>
      <c r="O23"/>
      <c r="P23" s="21">
        <v>63533</v>
      </c>
      <c r="Q23"/>
      <c r="R23" s="21">
        <v>48627</v>
      </c>
      <c r="S23" s="21">
        <v>35171</v>
      </c>
      <c r="T23" s="21">
        <v>131926</v>
      </c>
      <c r="U23" s="65">
        <f t="shared" si="8"/>
        <v>322752</v>
      </c>
      <c r="V23" s="73">
        <f t="shared" si="6"/>
        <v>350544</v>
      </c>
      <c r="W23" s="74">
        <f t="shared" si="9"/>
        <v>0.00410988280706881</v>
      </c>
    </row>
    <row r="24" spans="1:23" ht="13.5" thickBot="1" thickTop="1">
      <c r="A24" s="28" t="s">
        <v>51</v>
      </c>
      <c r="B24" s="4">
        <v>0</v>
      </c>
      <c r="C24" s="17">
        <v>16749</v>
      </c>
      <c r="D24" s="4">
        <v>0</v>
      </c>
      <c r="E24" s="4">
        <v>16745</v>
      </c>
      <c r="F24" s="4">
        <v>0</v>
      </c>
      <c r="G24" s="4">
        <v>16750</v>
      </c>
      <c r="H24" s="5">
        <f t="shared" si="7"/>
        <v>50244</v>
      </c>
      <c r="K24" s="4">
        <v>0</v>
      </c>
      <c r="M24" s="28"/>
      <c r="N24" s="4">
        <v>16749</v>
      </c>
      <c r="P24" s="4">
        <v>16750</v>
      </c>
      <c r="R24" s="4">
        <v>16750</v>
      </c>
      <c r="S24" s="4">
        <v>0</v>
      </c>
      <c r="T24" s="4">
        <v>48518</v>
      </c>
      <c r="U24" s="65">
        <f t="shared" si="8"/>
        <v>98767</v>
      </c>
      <c r="V24" s="73">
        <f t="shared" si="6"/>
        <v>149011</v>
      </c>
      <c r="W24" s="74">
        <f t="shared" si="9"/>
        <v>0.0017470495771262108</v>
      </c>
    </row>
    <row r="25" spans="1:23" ht="13.5" thickBot="1" thickTop="1">
      <c r="A25" s="28" t="s">
        <v>52</v>
      </c>
      <c r="B25" s="4">
        <v>0</v>
      </c>
      <c r="C25" s="29">
        <v>0</v>
      </c>
      <c r="D25" s="4">
        <v>0</v>
      </c>
      <c r="E25" s="4">
        <v>0</v>
      </c>
      <c r="F25" s="4">
        <v>0</v>
      </c>
      <c r="G25" s="4">
        <v>0</v>
      </c>
      <c r="H25" s="5">
        <f t="shared" si="7"/>
        <v>0</v>
      </c>
      <c r="K25" s="4">
        <v>0</v>
      </c>
      <c r="M25" s="28"/>
      <c r="N25" s="4">
        <v>0</v>
      </c>
      <c r="P25" s="4">
        <v>0</v>
      </c>
      <c r="R25" s="4">
        <v>0</v>
      </c>
      <c r="S25" s="4">
        <v>0</v>
      </c>
      <c r="T25" s="4">
        <v>0</v>
      </c>
      <c r="U25" s="65">
        <f t="shared" si="8"/>
        <v>0</v>
      </c>
      <c r="V25" s="73">
        <f t="shared" si="6"/>
        <v>0</v>
      </c>
      <c r="W25" s="74">
        <f t="shared" si="9"/>
        <v>0</v>
      </c>
    </row>
    <row r="26" spans="1:23" ht="13.5" thickBot="1" thickTop="1">
      <c r="A26" s="6" t="s">
        <v>26</v>
      </c>
      <c r="B26" s="4">
        <v>0</v>
      </c>
      <c r="C26" s="19">
        <v>0</v>
      </c>
      <c r="D26" s="4">
        <v>0</v>
      </c>
      <c r="E26" s="4">
        <v>975</v>
      </c>
      <c r="F26" s="4">
        <v>0</v>
      </c>
      <c r="G26" s="4">
        <v>0</v>
      </c>
      <c r="H26" s="5">
        <f t="shared" si="7"/>
        <v>975</v>
      </c>
      <c r="K26" s="4">
        <v>0</v>
      </c>
      <c r="M26" s="6"/>
      <c r="N26" s="4">
        <v>0</v>
      </c>
      <c r="P26" s="4">
        <v>1859</v>
      </c>
      <c r="R26" s="4">
        <v>0</v>
      </c>
      <c r="S26" s="4">
        <v>0</v>
      </c>
      <c r="T26" s="4">
        <v>0</v>
      </c>
      <c r="U26" s="65">
        <f t="shared" si="8"/>
        <v>1859</v>
      </c>
      <c r="V26" s="73">
        <f t="shared" si="6"/>
        <v>2834</v>
      </c>
      <c r="W26" s="74">
        <f t="shared" si="9"/>
        <v>3.322666448500903E-05</v>
      </c>
    </row>
    <row r="27" spans="1:23" ht="13.5" thickBot="1" thickTop="1">
      <c r="A27" s="33" t="s">
        <v>33</v>
      </c>
      <c r="B27" s="38">
        <f aca="true" t="shared" si="10" ref="B27:G27">SUM(B19:B26)</f>
        <v>166020</v>
      </c>
      <c r="C27" s="38">
        <f t="shared" si="10"/>
        <v>44879</v>
      </c>
      <c r="D27" s="38">
        <f t="shared" si="10"/>
        <v>140129</v>
      </c>
      <c r="E27" s="38">
        <f t="shared" si="10"/>
        <v>76086</v>
      </c>
      <c r="F27" s="38">
        <f t="shared" si="10"/>
        <v>151913</v>
      </c>
      <c r="G27" s="38">
        <f t="shared" si="10"/>
        <v>121619</v>
      </c>
      <c r="H27" s="77">
        <f>SUM(B27:G27)</f>
        <v>700646</v>
      </c>
      <c r="K27" s="38">
        <f>SUM(K19:K26)</f>
        <v>144206</v>
      </c>
      <c r="M27" s="33"/>
      <c r="N27" s="38">
        <f>SUM(N19:N26)</f>
        <v>202604</v>
      </c>
      <c r="P27" s="38">
        <f>SUM(P19:P26)</f>
        <v>199644</v>
      </c>
      <c r="R27" s="38">
        <f>SUM(R19:R26)</f>
        <v>233277</v>
      </c>
      <c r="S27" s="38">
        <f>SUM(S19:S26)</f>
        <v>209885</v>
      </c>
      <c r="T27" s="38">
        <f>SUM(T19:T26)</f>
        <v>392259</v>
      </c>
      <c r="U27" s="38">
        <f>SUM(U19:U26)</f>
        <v>1381875</v>
      </c>
      <c r="V27" s="38">
        <f>SUM(V19:V26)</f>
        <v>2082521</v>
      </c>
      <c r="W27" s="39">
        <f>SUM(V27/V29)</f>
        <v>0.024416099700065457</v>
      </c>
    </row>
    <row r="28" spans="1:23" ht="13.5" thickBot="1" thickTop="1">
      <c r="A28" s="11"/>
      <c r="B28" s="12"/>
      <c r="C28" s="12"/>
      <c r="D28" s="12"/>
      <c r="E28" s="12"/>
      <c r="F28" s="12"/>
      <c r="G28" s="12"/>
      <c r="H28" s="13"/>
      <c r="K28" s="12"/>
      <c r="M28" s="11"/>
      <c r="N28" s="12"/>
      <c r="P28" s="11"/>
      <c r="R28" s="11"/>
      <c r="S28" s="12"/>
      <c r="T28" s="12"/>
      <c r="U28" s="12"/>
      <c r="V28" s="12"/>
      <c r="W28" s="14"/>
    </row>
    <row r="29" spans="1:23" ht="13.5" thickBot="1" thickTop="1">
      <c r="A29" s="35" t="s">
        <v>34</v>
      </c>
      <c r="B29" s="36">
        <f aca="true" t="shared" si="11" ref="B29:G29">SUM(B17+B27)</f>
        <v>5883621</v>
      </c>
      <c r="C29" s="36">
        <f t="shared" si="11"/>
        <v>6331603</v>
      </c>
      <c r="D29" s="36">
        <f t="shared" si="11"/>
        <v>6744031</v>
      </c>
      <c r="E29" s="36">
        <f t="shared" si="11"/>
        <v>5942378</v>
      </c>
      <c r="F29" s="36">
        <f t="shared" si="11"/>
        <v>7493663</v>
      </c>
      <c r="G29" s="36">
        <f t="shared" si="11"/>
        <v>7748787</v>
      </c>
      <c r="H29" s="62">
        <f>SUM(H17+H27)</f>
        <v>40144083</v>
      </c>
      <c r="K29" s="36">
        <f>SUM(K17+K27)</f>
        <v>7154350</v>
      </c>
      <c r="M29" s="35"/>
      <c r="N29" s="36">
        <f>SUM(N17+N27)</f>
        <v>7367082</v>
      </c>
      <c r="P29" s="36">
        <f>SUM(P17,P27)</f>
        <v>6720769</v>
      </c>
      <c r="R29" s="36">
        <f>+R17+R27</f>
        <v>7628573</v>
      </c>
      <c r="S29" s="36">
        <f>SUM(S17+S27)</f>
        <v>7694205</v>
      </c>
      <c r="T29" s="36">
        <f>SUM(T17+T27)</f>
        <v>8583881</v>
      </c>
      <c r="U29" s="36">
        <f>SUM(U17+U27)</f>
        <v>45148860</v>
      </c>
      <c r="V29" s="36">
        <f>SUM(V17+V27)</f>
        <v>85292943</v>
      </c>
      <c r="W29" s="37">
        <v>1</v>
      </c>
    </row>
    <row r="30" ht="10.5" customHeight="1" thickTop="1"/>
    <row r="31" spans="1:22" ht="12.75">
      <c r="A31" s="18"/>
      <c r="H31" s="17"/>
      <c r="V31" s="17" t="s">
        <v>70</v>
      </c>
    </row>
    <row r="32" spans="8:22" ht="12">
      <c r="H32" s="17"/>
      <c r="V32" s="17"/>
    </row>
    <row r="33" ht="12.75">
      <c r="D33" s="15"/>
    </row>
    <row r="35" ht="12">
      <c r="B35" t="s">
        <v>36</v>
      </c>
    </row>
  </sheetData>
  <sheetProtection/>
  <printOptions/>
  <pageMargins left="0.984251968503937" right="0.75" top="2.7559055118110236" bottom="1" header="1.968503937007874" footer="0"/>
  <pageSetup horizontalDpi="300" verticalDpi="300" orientation="landscape" paperSize="9" scale="65" r:id="rId1"/>
  <headerFooter alignWithMargins="0">
    <oddHeader>&amp;C&amp;"Arial,Bold Italic"&amp;24EXPEDICIÓN DE VALORES PARA VINOS NACIONALES E IMPORTADOS 
AÑO 2007 (expresado en litros)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F1">
      <selection activeCell="W12" sqref="W12"/>
    </sheetView>
  </sheetViews>
  <sheetFormatPr defaultColWidth="11.421875" defaultRowHeight="12.75"/>
  <cols>
    <col min="1" max="1" width="17.00390625" style="0" customWidth="1"/>
    <col min="2" max="2" width="9.00390625" style="0" customWidth="1"/>
    <col min="3" max="3" width="9.57421875" style="0" customWidth="1"/>
    <col min="4" max="4" width="9.140625" style="0" customWidth="1"/>
    <col min="5" max="5" width="9.28125" style="0" customWidth="1"/>
    <col min="6" max="7" width="9.140625" style="0" customWidth="1"/>
    <col min="8" max="8" width="14.421875" style="0" customWidth="1"/>
    <col min="9" max="10" width="14.421875" style="0" hidden="1" customWidth="1"/>
    <col min="11" max="11" width="9.140625" style="0" customWidth="1"/>
    <col min="12" max="12" width="17.00390625" style="0" hidden="1" customWidth="1"/>
    <col min="13" max="13" width="0.13671875" style="0" hidden="1" customWidth="1"/>
    <col min="14" max="14" width="9.7109375" style="0" customWidth="1"/>
    <col min="15" max="15" width="0.2890625" style="0" hidden="1" customWidth="1"/>
    <col min="16" max="16" width="10.7109375" style="0" customWidth="1"/>
    <col min="17" max="17" width="17.7109375" style="0" hidden="1" customWidth="1"/>
    <col min="18" max="18" width="9.7109375" style="0" customWidth="1"/>
    <col min="19" max="19" width="12.00390625" style="0" customWidth="1"/>
    <col min="20" max="20" width="10.7109375" style="0" customWidth="1"/>
    <col min="21" max="21" width="14.8515625" style="0" customWidth="1"/>
    <col min="22" max="22" width="12.140625" style="0" customWidth="1"/>
    <col min="23" max="23" width="13.7109375" style="0" customWidth="1"/>
  </cols>
  <sheetData>
    <row r="1" spans="1:23" ht="13.5" thickBot="1" thickTop="1">
      <c r="A1" s="2" t="s">
        <v>55</v>
      </c>
      <c r="B1" s="43" t="s">
        <v>0</v>
      </c>
      <c r="C1" s="43" t="s">
        <v>1</v>
      </c>
      <c r="D1" s="43" t="s">
        <v>2</v>
      </c>
      <c r="E1" s="43" t="s">
        <v>3</v>
      </c>
      <c r="F1" s="43" t="s">
        <v>4</v>
      </c>
      <c r="G1" s="43" t="s">
        <v>5</v>
      </c>
      <c r="H1" s="78" t="s">
        <v>6</v>
      </c>
      <c r="K1" s="43" t="s">
        <v>7</v>
      </c>
      <c r="M1" s="2"/>
      <c r="N1" s="43" t="s">
        <v>8</v>
      </c>
      <c r="P1" s="43" t="s">
        <v>9</v>
      </c>
      <c r="R1" s="43" t="s">
        <v>10</v>
      </c>
      <c r="S1" s="82" t="s">
        <v>11</v>
      </c>
      <c r="T1" s="43" t="s">
        <v>12</v>
      </c>
      <c r="U1" s="46" t="s">
        <v>13</v>
      </c>
      <c r="V1" s="46" t="s">
        <v>14</v>
      </c>
      <c r="W1" s="46" t="s">
        <v>15</v>
      </c>
    </row>
    <row r="2" spans="1:23" ht="13.5" thickBot="1" thickTop="1">
      <c r="A2" s="32" t="s">
        <v>56</v>
      </c>
      <c r="B2" s="79"/>
      <c r="C2" s="31"/>
      <c r="D2" s="31"/>
      <c r="E2" s="31"/>
      <c r="F2" s="31"/>
      <c r="G2" s="31"/>
      <c r="H2" s="61"/>
      <c r="K2" s="80"/>
      <c r="M2" s="32"/>
      <c r="N2" s="80"/>
      <c r="P2" s="31"/>
      <c r="R2" s="31"/>
      <c r="S2" s="31"/>
      <c r="T2" s="31"/>
      <c r="U2" s="64"/>
      <c r="V2" s="64"/>
      <c r="W2" s="64"/>
    </row>
    <row r="3" spans="1:23" ht="13.5" thickBot="1" thickTop="1">
      <c r="A3" s="3" t="s">
        <v>16</v>
      </c>
      <c r="B3" s="4">
        <v>4387460</v>
      </c>
      <c r="C3" s="4">
        <v>4328090</v>
      </c>
      <c r="D3" s="4">
        <v>5407920</v>
      </c>
      <c r="E3" s="4">
        <v>4868080</v>
      </c>
      <c r="F3" s="4">
        <v>5133780</v>
      </c>
      <c r="G3" s="4">
        <v>4893230</v>
      </c>
      <c r="H3" s="5">
        <f>SUM(B3:G3)</f>
        <v>29018560</v>
      </c>
      <c r="K3" s="4">
        <v>4897880</v>
      </c>
      <c r="M3" s="3"/>
      <c r="N3" s="17">
        <v>4754570</v>
      </c>
      <c r="P3" s="83">
        <v>4846130</v>
      </c>
      <c r="R3" s="83">
        <v>5045290</v>
      </c>
      <c r="S3" s="4">
        <v>4861030</v>
      </c>
      <c r="T3" s="4">
        <v>5279610</v>
      </c>
      <c r="U3" s="65">
        <f aca="true" t="shared" si="0" ref="U3:U17">SUM(K3:T3)</f>
        <v>29684510</v>
      </c>
      <c r="V3" s="73">
        <f aca="true" t="shared" si="1" ref="V3:V17">ROUND(SUM(H3+U3),0)</f>
        <v>58703070</v>
      </c>
      <c r="W3" s="74">
        <f>SUM(V3/V30)</f>
        <v>0.6815832394744379</v>
      </c>
    </row>
    <row r="4" spans="1:23" ht="13.5" thickBot="1" thickTop="1">
      <c r="A4" s="3" t="s">
        <v>17</v>
      </c>
      <c r="B4" s="4">
        <v>389300</v>
      </c>
      <c r="C4" s="4">
        <v>332555</v>
      </c>
      <c r="D4" s="4">
        <v>427415</v>
      </c>
      <c r="E4" s="4">
        <v>385100</v>
      </c>
      <c r="F4" s="4">
        <v>430350</v>
      </c>
      <c r="G4" s="4">
        <v>404275</v>
      </c>
      <c r="H4" s="5">
        <f aca="true" t="shared" si="2" ref="H4:H17">SUM(B4:G4)</f>
        <v>2368995</v>
      </c>
      <c r="K4" s="4">
        <v>385275</v>
      </c>
      <c r="M4" s="3"/>
      <c r="N4" s="4">
        <v>351910</v>
      </c>
      <c r="P4" s="83">
        <v>418245</v>
      </c>
      <c r="R4" s="83">
        <v>396050</v>
      </c>
      <c r="S4" s="4">
        <v>371885</v>
      </c>
      <c r="T4" s="4">
        <v>469975</v>
      </c>
      <c r="U4" s="65">
        <f t="shared" si="0"/>
        <v>2393340</v>
      </c>
      <c r="V4" s="73">
        <f t="shared" si="1"/>
        <v>4762335</v>
      </c>
      <c r="W4" s="74">
        <f>SUM(V4/V30)</f>
        <v>0.055294002796829826</v>
      </c>
    </row>
    <row r="5" spans="1:23" ht="13.5" thickBot="1" thickTop="1">
      <c r="A5" s="6" t="s">
        <v>18</v>
      </c>
      <c r="B5" s="4">
        <v>286755</v>
      </c>
      <c r="C5" s="4">
        <v>246303</v>
      </c>
      <c r="D5" s="4">
        <v>298950</v>
      </c>
      <c r="E5" s="4">
        <v>282273</v>
      </c>
      <c r="F5" s="4">
        <v>380085</v>
      </c>
      <c r="G5" s="4">
        <v>266541</v>
      </c>
      <c r="H5" s="5">
        <f t="shared" si="2"/>
        <v>1760907</v>
      </c>
      <c r="K5" s="4">
        <v>268740</v>
      </c>
      <c r="M5" s="6"/>
      <c r="N5" s="4">
        <v>337350</v>
      </c>
      <c r="P5" s="84">
        <v>275739</v>
      </c>
      <c r="R5" s="84">
        <v>313830</v>
      </c>
      <c r="S5" s="4">
        <v>321867</v>
      </c>
      <c r="T5" s="4">
        <v>358500</v>
      </c>
      <c r="U5" s="65">
        <f t="shared" si="0"/>
        <v>1876026</v>
      </c>
      <c r="V5" s="73">
        <f t="shared" si="1"/>
        <v>3636933</v>
      </c>
      <c r="W5" s="74">
        <f>SUM(V5/V30)</f>
        <v>0.04222730729230151</v>
      </c>
    </row>
    <row r="6" spans="1:23" ht="13.5" thickBot="1" thickTop="1">
      <c r="A6" s="7" t="s">
        <v>19</v>
      </c>
      <c r="B6" s="4">
        <v>112920</v>
      </c>
      <c r="C6" s="4">
        <v>160800</v>
      </c>
      <c r="D6" s="4">
        <v>168275</v>
      </c>
      <c r="E6" s="4">
        <v>117175</v>
      </c>
      <c r="F6" s="4">
        <v>231388</v>
      </c>
      <c r="G6" s="4">
        <v>189965</v>
      </c>
      <c r="H6" s="5">
        <f t="shared" si="2"/>
        <v>980523</v>
      </c>
      <c r="K6" s="4">
        <v>199463</v>
      </c>
      <c r="M6" s="7"/>
      <c r="N6" s="4">
        <v>204135</v>
      </c>
      <c r="P6" s="83">
        <v>184395</v>
      </c>
      <c r="R6" s="83">
        <v>191175</v>
      </c>
      <c r="S6" s="83">
        <v>242401</v>
      </c>
      <c r="T6" s="4">
        <v>237474</v>
      </c>
      <c r="U6" s="65">
        <f t="shared" si="0"/>
        <v>1259043</v>
      </c>
      <c r="V6" s="73">
        <f t="shared" si="1"/>
        <v>2239566</v>
      </c>
      <c r="W6" s="74">
        <f>SUM(V6/V30)</f>
        <v>0.02600291005729017</v>
      </c>
    </row>
    <row r="7" spans="1:23" ht="13.5" thickBot="1" thickTop="1">
      <c r="A7" s="3" t="s">
        <v>20</v>
      </c>
      <c r="B7" s="4">
        <v>35845</v>
      </c>
      <c r="C7" s="4">
        <v>18945</v>
      </c>
      <c r="D7" s="4">
        <v>67515</v>
      </c>
      <c r="E7" s="4">
        <v>100830</v>
      </c>
      <c r="F7" s="4">
        <v>109621</v>
      </c>
      <c r="G7" s="4">
        <v>142281</v>
      </c>
      <c r="H7" s="5">
        <f t="shared" si="2"/>
        <v>475037</v>
      </c>
      <c r="K7" s="4">
        <v>141384</v>
      </c>
      <c r="M7" s="3"/>
      <c r="N7" s="4">
        <v>116994</v>
      </c>
      <c r="P7" s="83">
        <v>68812</v>
      </c>
      <c r="R7" s="83">
        <v>113530</v>
      </c>
      <c r="S7" s="4">
        <v>95857</v>
      </c>
      <c r="T7" s="4">
        <v>96193</v>
      </c>
      <c r="U7" s="65">
        <f t="shared" si="0"/>
        <v>632770</v>
      </c>
      <c r="V7" s="73">
        <f t="shared" si="1"/>
        <v>1107807</v>
      </c>
      <c r="W7" s="74">
        <f>SUM(V7/V30)</f>
        <v>0.012862405386506338</v>
      </c>
    </row>
    <row r="8" spans="1:23" ht="13.5" thickBot="1" thickTop="1">
      <c r="A8" s="3" t="s">
        <v>21</v>
      </c>
      <c r="B8" s="4">
        <v>531100</v>
      </c>
      <c r="C8" s="4">
        <v>625000</v>
      </c>
      <c r="D8" s="4">
        <v>355000</v>
      </c>
      <c r="E8" s="4">
        <v>142900</v>
      </c>
      <c r="F8" s="4">
        <v>490000</v>
      </c>
      <c r="G8" s="4">
        <v>589000</v>
      </c>
      <c r="H8" s="5">
        <f t="shared" si="2"/>
        <v>2733000</v>
      </c>
      <c r="K8" s="4">
        <v>608000</v>
      </c>
      <c r="M8" s="3"/>
      <c r="N8" s="4">
        <v>966000</v>
      </c>
      <c r="P8" s="83">
        <v>704000</v>
      </c>
      <c r="R8" s="83">
        <v>540000</v>
      </c>
      <c r="S8" s="4">
        <v>1148000</v>
      </c>
      <c r="T8" s="4">
        <v>714000</v>
      </c>
      <c r="U8" s="65">
        <f t="shared" si="0"/>
        <v>4680000</v>
      </c>
      <c r="V8" s="73">
        <f t="shared" si="1"/>
        <v>7413000</v>
      </c>
      <c r="W8" s="74">
        <f>SUM(V8/V30)</f>
        <v>0.08607005654430011</v>
      </c>
    </row>
    <row r="9" spans="1:23" ht="13.5" thickBot="1" thickTop="1">
      <c r="A9" s="6" t="s">
        <v>49</v>
      </c>
      <c r="B9" s="4">
        <v>0</v>
      </c>
      <c r="C9" s="4">
        <v>0</v>
      </c>
      <c r="D9" s="4">
        <v>0</v>
      </c>
      <c r="E9" s="4">
        <v>0</v>
      </c>
      <c r="F9" s="4"/>
      <c r="G9" s="4">
        <v>0</v>
      </c>
      <c r="H9" s="5">
        <f t="shared" si="2"/>
        <v>0</v>
      </c>
      <c r="K9" s="4">
        <v>0</v>
      </c>
      <c r="M9" s="6"/>
      <c r="N9" s="4">
        <v>0</v>
      </c>
      <c r="P9" s="84">
        <v>0</v>
      </c>
      <c r="R9" s="84">
        <v>0</v>
      </c>
      <c r="S9" s="4">
        <v>0</v>
      </c>
      <c r="T9" s="4">
        <v>0</v>
      </c>
      <c r="U9" s="65">
        <f t="shared" si="0"/>
        <v>0</v>
      </c>
      <c r="V9" s="73">
        <f t="shared" si="1"/>
        <v>0</v>
      </c>
      <c r="W9" s="74">
        <f>SUM(V9/V30)</f>
        <v>0</v>
      </c>
    </row>
    <row r="10" spans="1:23" ht="13.5" thickBot="1" thickTop="1">
      <c r="A10" s="3" t="s">
        <v>22</v>
      </c>
      <c r="B10" s="4">
        <v>5480</v>
      </c>
      <c r="C10" s="4">
        <v>1000</v>
      </c>
      <c r="D10" s="4">
        <v>2598</v>
      </c>
      <c r="E10" s="4">
        <v>12038</v>
      </c>
      <c r="F10" s="4">
        <v>14450</v>
      </c>
      <c r="G10" s="4">
        <v>10800</v>
      </c>
      <c r="H10" s="5">
        <f t="shared" si="2"/>
        <v>46366</v>
      </c>
      <c r="K10" s="4">
        <v>16662</v>
      </c>
      <c r="M10" s="3"/>
      <c r="N10" s="4">
        <v>17593</v>
      </c>
      <c r="P10" s="83">
        <v>24238</v>
      </c>
      <c r="R10" s="83">
        <v>3450</v>
      </c>
      <c r="S10" s="4">
        <v>8480</v>
      </c>
      <c r="T10" s="4">
        <v>19105</v>
      </c>
      <c r="U10" s="65">
        <f t="shared" si="0"/>
        <v>89528</v>
      </c>
      <c r="V10" s="73">
        <f t="shared" si="1"/>
        <v>135894</v>
      </c>
      <c r="W10" s="74">
        <f>SUM(V10/V30)</f>
        <v>0.0015778233190383273</v>
      </c>
    </row>
    <row r="11" spans="1:23" ht="13.5" thickBot="1" thickTop="1">
      <c r="A11" s="6" t="s">
        <v>23</v>
      </c>
      <c r="B11" s="4">
        <v>375</v>
      </c>
      <c r="C11" s="4">
        <v>0</v>
      </c>
      <c r="D11" s="4">
        <v>390</v>
      </c>
      <c r="E11" s="4">
        <v>195</v>
      </c>
      <c r="F11" s="4">
        <v>195</v>
      </c>
      <c r="G11" s="4">
        <v>195</v>
      </c>
      <c r="H11" s="5">
        <f t="shared" si="2"/>
        <v>1350</v>
      </c>
      <c r="K11" s="4">
        <v>390</v>
      </c>
      <c r="M11" s="6"/>
      <c r="N11" s="4">
        <v>250</v>
      </c>
      <c r="P11" s="84">
        <v>890</v>
      </c>
      <c r="R11" s="84">
        <v>1000</v>
      </c>
      <c r="S11" s="4">
        <v>850</v>
      </c>
      <c r="T11" s="4">
        <v>2940</v>
      </c>
      <c r="U11" s="65">
        <f t="shared" si="0"/>
        <v>6320</v>
      </c>
      <c r="V11" s="73">
        <f t="shared" si="1"/>
        <v>7670</v>
      </c>
      <c r="W11" s="74">
        <f>SUM(V11/V30)</f>
        <v>8.905400427556751E-05</v>
      </c>
    </row>
    <row r="12" spans="1:25" s="24" customFormat="1" ht="13.5" thickBot="1" thickTop="1">
      <c r="A12" s="23" t="s">
        <v>24</v>
      </c>
      <c r="B12" s="21">
        <v>338685</v>
      </c>
      <c r="C12" s="21">
        <v>207747</v>
      </c>
      <c r="D12" s="21">
        <v>200163</v>
      </c>
      <c r="E12" s="21">
        <v>211325</v>
      </c>
      <c r="F12" s="21">
        <v>322355</v>
      </c>
      <c r="G12" s="21">
        <v>397990</v>
      </c>
      <c r="H12" s="22">
        <f t="shared" si="2"/>
        <v>1678265</v>
      </c>
      <c r="I12"/>
      <c r="J12"/>
      <c r="K12" s="21">
        <v>361670</v>
      </c>
      <c r="L12"/>
      <c r="M12" s="23"/>
      <c r="N12" s="21">
        <v>336773</v>
      </c>
      <c r="O12"/>
      <c r="P12" s="85">
        <v>454391</v>
      </c>
      <c r="Q12"/>
      <c r="R12" s="85">
        <v>337134</v>
      </c>
      <c r="S12" s="21">
        <v>634695</v>
      </c>
      <c r="T12" s="21">
        <v>720003</v>
      </c>
      <c r="U12" s="66">
        <f t="shared" si="0"/>
        <v>2844666</v>
      </c>
      <c r="V12" s="73">
        <f t="shared" si="1"/>
        <v>4522931</v>
      </c>
      <c r="W12" s="75">
        <f>SUM(V12/V30)</f>
        <v>0.05251435679427598</v>
      </c>
      <c r="Y12"/>
    </row>
    <row r="13" spans="1:23" ht="13.5" thickBot="1" thickTop="1">
      <c r="A13" s="6" t="s">
        <v>25</v>
      </c>
      <c r="B13" s="4">
        <v>90767</v>
      </c>
      <c r="C13" s="4">
        <v>11852</v>
      </c>
      <c r="D13" s="4">
        <v>110400</v>
      </c>
      <c r="E13" s="4">
        <v>8816</v>
      </c>
      <c r="F13" s="4">
        <v>60469</v>
      </c>
      <c r="G13" s="4">
        <v>90331</v>
      </c>
      <c r="H13" s="5">
        <f t="shared" si="2"/>
        <v>372635</v>
      </c>
      <c r="K13" s="4">
        <v>33890</v>
      </c>
      <c r="M13" s="6"/>
      <c r="N13" s="4">
        <v>79923</v>
      </c>
      <c r="P13" s="84">
        <v>58115</v>
      </c>
      <c r="R13" s="84">
        <v>90095</v>
      </c>
      <c r="S13" s="4">
        <v>164463</v>
      </c>
      <c r="T13" s="4">
        <v>134237</v>
      </c>
      <c r="U13" s="65">
        <f t="shared" si="0"/>
        <v>560723</v>
      </c>
      <c r="V13" s="73">
        <f t="shared" si="1"/>
        <v>933358</v>
      </c>
      <c r="W13" s="74">
        <f>SUM(V13/V30)</f>
        <v>0.010836931854320095</v>
      </c>
    </row>
    <row r="14" spans="1:23" ht="13.5" thickBot="1" thickTop="1">
      <c r="A14" s="6" t="s">
        <v>26</v>
      </c>
      <c r="B14" s="4">
        <v>0</v>
      </c>
      <c r="C14" s="4">
        <v>1400</v>
      </c>
      <c r="D14" s="4">
        <v>0</v>
      </c>
      <c r="E14" s="4">
        <v>25000</v>
      </c>
      <c r="F14" s="4">
        <v>0</v>
      </c>
      <c r="G14" s="4">
        <v>0</v>
      </c>
      <c r="H14" s="5">
        <f t="shared" si="2"/>
        <v>26400</v>
      </c>
      <c r="K14" s="4">
        <v>350</v>
      </c>
      <c r="M14" s="6"/>
      <c r="N14" s="4">
        <v>1050</v>
      </c>
      <c r="P14" s="84">
        <v>1550</v>
      </c>
      <c r="R14" s="84">
        <v>1050</v>
      </c>
      <c r="S14" s="4">
        <v>2250</v>
      </c>
      <c r="T14" s="4">
        <v>14800</v>
      </c>
      <c r="U14" s="65">
        <f t="shared" si="0"/>
        <v>21050</v>
      </c>
      <c r="V14" s="73">
        <f t="shared" si="1"/>
        <v>47450</v>
      </c>
      <c r="W14" s="74">
        <f>SUM(V14/V30)</f>
        <v>0.000550927314586138</v>
      </c>
    </row>
    <row r="15" spans="1:25" s="24" customFormat="1" ht="13.5" thickBot="1" thickTop="1">
      <c r="A15" s="20" t="s">
        <v>27</v>
      </c>
      <c r="B15" s="21">
        <v>7696</v>
      </c>
      <c r="C15" s="21">
        <v>2141</v>
      </c>
      <c r="D15" s="21">
        <v>6991</v>
      </c>
      <c r="E15" s="21">
        <v>7345</v>
      </c>
      <c r="F15" s="21">
        <v>5731</v>
      </c>
      <c r="G15" s="21">
        <v>5248</v>
      </c>
      <c r="H15" s="22">
        <f t="shared" si="2"/>
        <v>35152</v>
      </c>
      <c r="I15"/>
      <c r="J15"/>
      <c r="K15" s="21">
        <v>1531</v>
      </c>
      <c r="L15"/>
      <c r="M15" s="20"/>
      <c r="N15" s="21">
        <v>8981</v>
      </c>
      <c r="O15"/>
      <c r="P15" s="86">
        <v>5555</v>
      </c>
      <c r="Q15"/>
      <c r="R15" s="86">
        <v>9957</v>
      </c>
      <c r="S15" s="21">
        <v>9804</v>
      </c>
      <c r="T15" s="21">
        <v>20632</v>
      </c>
      <c r="U15" s="66">
        <f t="shared" si="0"/>
        <v>56460</v>
      </c>
      <c r="V15" s="73">
        <f t="shared" si="1"/>
        <v>91612</v>
      </c>
      <c r="W15" s="75">
        <f>SUM(V15/V30)</f>
        <v>0.0010636786753185515</v>
      </c>
      <c r="Y15"/>
    </row>
    <row r="16" spans="1:23" ht="13.5" thickBot="1" thickTop="1">
      <c r="A16" s="6" t="s">
        <v>58</v>
      </c>
      <c r="B16" s="4">
        <v>0</v>
      </c>
      <c r="C16" s="4">
        <v>0</v>
      </c>
      <c r="D16" s="4">
        <v>0</v>
      </c>
      <c r="E16" s="4">
        <v>750</v>
      </c>
      <c r="F16" s="4">
        <v>885</v>
      </c>
      <c r="G16" s="4">
        <v>600</v>
      </c>
      <c r="H16" s="5">
        <f t="shared" si="2"/>
        <v>2235</v>
      </c>
      <c r="K16" s="4">
        <v>0</v>
      </c>
      <c r="M16" s="6"/>
      <c r="N16" s="4">
        <v>1912</v>
      </c>
      <c r="P16" s="84">
        <v>0</v>
      </c>
      <c r="R16" s="84">
        <v>8175</v>
      </c>
      <c r="S16" s="4">
        <v>5465</v>
      </c>
      <c r="T16" s="4">
        <v>3764</v>
      </c>
      <c r="U16" s="65">
        <f t="shared" si="0"/>
        <v>19316</v>
      </c>
      <c r="V16" s="73">
        <f t="shared" si="1"/>
        <v>21551</v>
      </c>
      <c r="W16" s="74">
        <f>SUM(V16/V30)</f>
        <v>0.00025022201383869037</v>
      </c>
    </row>
    <row r="17" spans="1:23" ht="13.5" thickBot="1" thickTop="1">
      <c r="A17" s="6" t="s">
        <v>54</v>
      </c>
      <c r="B17" s="4">
        <v>2062</v>
      </c>
      <c r="C17" s="4">
        <v>2250</v>
      </c>
      <c r="D17" s="4">
        <v>2250</v>
      </c>
      <c r="E17" s="4">
        <v>6000</v>
      </c>
      <c r="F17" s="4">
        <v>8250</v>
      </c>
      <c r="G17" s="4">
        <v>7500</v>
      </c>
      <c r="H17" s="5">
        <f t="shared" si="2"/>
        <v>28312</v>
      </c>
      <c r="K17" s="4">
        <v>8644</v>
      </c>
      <c r="M17" s="6"/>
      <c r="N17" s="4">
        <v>8017</v>
      </c>
      <c r="P17" s="84">
        <v>7234</v>
      </c>
      <c r="R17" s="84">
        <v>20250</v>
      </c>
      <c r="S17" s="4">
        <v>59625</v>
      </c>
      <c r="T17" s="4">
        <v>78100</v>
      </c>
      <c r="U17" s="65">
        <f t="shared" si="0"/>
        <v>181870</v>
      </c>
      <c r="V17" s="73">
        <f t="shared" si="1"/>
        <v>210182</v>
      </c>
      <c r="W17" s="74">
        <f>SUM(V17/V30)</f>
        <v>0.0024403583737480222</v>
      </c>
    </row>
    <row r="18" spans="1:23" ht="13.5" thickBot="1" thickTop="1">
      <c r="A18" s="33" t="s">
        <v>29</v>
      </c>
      <c r="B18" s="38">
        <f aca="true" t="shared" si="3" ref="B18:H18">SUM(B3:B17)</f>
        <v>6188445</v>
      </c>
      <c r="C18" s="38">
        <f t="shared" si="3"/>
        <v>5938083</v>
      </c>
      <c r="D18" s="38">
        <f t="shared" si="3"/>
        <v>7047867</v>
      </c>
      <c r="E18" s="38">
        <f t="shared" si="3"/>
        <v>6167827</v>
      </c>
      <c r="F18" s="38">
        <f t="shared" si="3"/>
        <v>7187559</v>
      </c>
      <c r="G18" s="38">
        <f t="shared" si="3"/>
        <v>6997956</v>
      </c>
      <c r="H18" s="77">
        <f t="shared" si="3"/>
        <v>39527737</v>
      </c>
      <c r="K18" s="38">
        <f>SUM(K3:K17)</f>
        <v>6923879</v>
      </c>
      <c r="M18" s="33"/>
      <c r="N18" s="38">
        <f>SUM(N3:N17)</f>
        <v>7185458</v>
      </c>
      <c r="P18" s="88">
        <f>SUM(P3:P17)</f>
        <v>7049294</v>
      </c>
      <c r="R18" s="88">
        <f>SUM(R3:R17)</f>
        <v>7070986</v>
      </c>
      <c r="S18" s="38">
        <f>SUM(S3:S17)</f>
        <v>7926672</v>
      </c>
      <c r="T18" s="38">
        <f>SUM(T3:T17)</f>
        <v>8149333</v>
      </c>
      <c r="U18" s="38">
        <f>SUM(U3:U17)</f>
        <v>44305622</v>
      </c>
      <c r="V18" s="38">
        <f>SUM(V3:V17)</f>
        <v>83833359</v>
      </c>
      <c r="W18" s="39">
        <f>SUM(V18/V30)</f>
        <v>0.9733632739010672</v>
      </c>
    </row>
    <row r="19" spans="1:23" ht="13.5" thickBot="1" thickTop="1">
      <c r="A19" s="72" t="s">
        <v>57</v>
      </c>
      <c r="B19" s="8"/>
      <c r="C19" s="8"/>
      <c r="D19" s="8"/>
      <c r="E19" s="8"/>
      <c r="F19" s="8"/>
      <c r="G19" s="8"/>
      <c r="H19" s="9"/>
      <c r="K19" s="8"/>
      <c r="M19" s="72"/>
      <c r="N19" s="8"/>
      <c r="P19" s="87"/>
      <c r="R19" s="87"/>
      <c r="S19" s="8"/>
      <c r="T19" s="8"/>
      <c r="U19" s="8"/>
      <c r="V19" s="8"/>
      <c r="W19" s="10"/>
    </row>
    <row r="20" spans="1:23" ht="13.5" thickBot="1" thickTop="1">
      <c r="A20" s="6" t="s">
        <v>30</v>
      </c>
      <c r="B20" s="4">
        <v>0</v>
      </c>
      <c r="C20" s="4">
        <v>0</v>
      </c>
      <c r="D20" s="4">
        <v>894</v>
      </c>
      <c r="E20" s="4">
        <v>0</v>
      </c>
      <c r="F20" s="4">
        <v>0</v>
      </c>
      <c r="G20" s="4">
        <v>0</v>
      </c>
      <c r="H20" s="5">
        <f aca="true" t="shared" si="4" ref="H20:H27">SUM(B20:G20)</f>
        <v>894</v>
      </c>
      <c r="K20" s="4">
        <v>628</v>
      </c>
      <c r="M20" s="6"/>
      <c r="N20" s="4">
        <v>0</v>
      </c>
      <c r="P20" s="4">
        <v>2696</v>
      </c>
      <c r="R20" s="4">
        <v>0</v>
      </c>
      <c r="S20" s="4">
        <v>0</v>
      </c>
      <c r="T20" s="4">
        <v>0</v>
      </c>
      <c r="U20" s="65">
        <f aca="true" t="shared" si="5" ref="U20:U27">SUM(K20:T20)</f>
        <v>3324</v>
      </c>
      <c r="V20" s="73">
        <f aca="true" t="shared" si="6" ref="V20:V27">SUM(H20+U20)</f>
        <v>4218</v>
      </c>
      <c r="W20" s="74">
        <f>SUM(V20/V30)</f>
        <v>4.897389700578145E-05</v>
      </c>
    </row>
    <row r="21" spans="1:23" ht="13.5" thickBot="1" thickTop="1">
      <c r="A21" s="6" t="s">
        <v>21</v>
      </c>
      <c r="B21" s="4">
        <v>60319</v>
      </c>
      <c r="C21" s="4">
        <v>129077</v>
      </c>
      <c r="D21" s="4">
        <v>38358</v>
      </c>
      <c r="E21" s="4">
        <v>24937</v>
      </c>
      <c r="F21" s="4">
        <v>100968</v>
      </c>
      <c r="G21" s="4">
        <v>15348</v>
      </c>
      <c r="H21" s="5">
        <f t="shared" si="4"/>
        <v>369007</v>
      </c>
      <c r="K21" s="4">
        <v>188796</v>
      </c>
      <c r="M21" s="6"/>
      <c r="N21" s="4">
        <v>94974</v>
      </c>
      <c r="P21" s="4">
        <v>82174</v>
      </c>
      <c r="R21" s="4">
        <v>23012</v>
      </c>
      <c r="S21" s="4">
        <v>125252</v>
      </c>
      <c r="T21" s="4">
        <v>97850</v>
      </c>
      <c r="U21" s="65">
        <f t="shared" si="5"/>
        <v>612058</v>
      </c>
      <c r="V21" s="73">
        <f t="shared" si="6"/>
        <v>981065</v>
      </c>
      <c r="W21" s="74">
        <f>SUM(V21/V30)</f>
        <v>0.011390843116637501</v>
      </c>
    </row>
    <row r="22" spans="1:23" s="24" customFormat="1" ht="13.5" thickBot="1" thickTop="1">
      <c r="A22" s="25" t="s">
        <v>31</v>
      </c>
      <c r="B22" s="90">
        <v>69614</v>
      </c>
      <c r="C22" s="27">
        <v>67193</v>
      </c>
      <c r="D22" s="21">
        <v>38014</v>
      </c>
      <c r="E22" s="21">
        <v>36094</v>
      </c>
      <c r="F22" s="21">
        <v>33482</v>
      </c>
      <c r="G22" s="21">
        <v>70673</v>
      </c>
      <c r="H22" s="22">
        <f t="shared" si="4"/>
        <v>315070</v>
      </c>
      <c r="I22"/>
      <c r="J22"/>
      <c r="K22" s="21">
        <v>35528</v>
      </c>
      <c r="L22"/>
      <c r="M22" s="25"/>
      <c r="N22" s="21">
        <v>62842</v>
      </c>
      <c r="O22"/>
      <c r="P22" s="21">
        <v>85341</v>
      </c>
      <c r="Q22"/>
      <c r="R22" s="21">
        <v>94812</v>
      </c>
      <c r="S22" s="21">
        <v>32429</v>
      </c>
      <c r="T22" s="21">
        <v>281670</v>
      </c>
      <c r="U22" s="66">
        <f t="shared" si="5"/>
        <v>592622</v>
      </c>
      <c r="V22" s="76">
        <f t="shared" si="6"/>
        <v>907692</v>
      </c>
      <c r="W22" s="75">
        <f>SUM(V22/V30)</f>
        <v>0.010538931844706443</v>
      </c>
    </row>
    <row r="23" spans="1:23" ht="13.5" thickBot="1" thickTop="1">
      <c r="A23" s="3" t="s">
        <v>27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5">
        <f t="shared" si="4"/>
        <v>0</v>
      </c>
      <c r="K23" s="4">
        <v>0</v>
      </c>
      <c r="M23" s="3"/>
      <c r="N23" s="4">
        <v>13</v>
      </c>
      <c r="P23" s="4">
        <v>0</v>
      </c>
      <c r="R23" s="4">
        <v>0</v>
      </c>
      <c r="S23" s="4">
        <v>0</v>
      </c>
      <c r="T23" s="4">
        <v>0</v>
      </c>
      <c r="U23" s="65">
        <f t="shared" si="5"/>
        <v>13</v>
      </c>
      <c r="V23" s="73">
        <f t="shared" si="6"/>
        <v>13</v>
      </c>
      <c r="W23" s="74">
        <f>SUM(V23/V30)</f>
        <v>1.5093899029757203E-07</v>
      </c>
    </row>
    <row r="24" spans="1:23" s="24" customFormat="1" ht="13.5" thickBot="1" thickTop="1">
      <c r="A24" s="20" t="s">
        <v>32</v>
      </c>
      <c r="B24" s="21">
        <v>5943</v>
      </c>
      <c r="C24" s="21">
        <v>26963</v>
      </c>
      <c r="D24" s="21">
        <v>3219</v>
      </c>
      <c r="E24" s="21">
        <v>19117</v>
      </c>
      <c r="F24" s="21">
        <v>4573</v>
      </c>
      <c r="G24" s="21">
        <v>476</v>
      </c>
      <c r="H24" s="22">
        <f t="shared" si="4"/>
        <v>60291</v>
      </c>
      <c r="I24"/>
      <c r="J24"/>
      <c r="K24" s="21">
        <v>1326</v>
      </c>
      <c r="L24"/>
      <c r="M24" s="20"/>
      <c r="N24" s="21">
        <v>22845</v>
      </c>
      <c r="O24"/>
      <c r="P24" s="21">
        <v>19013</v>
      </c>
      <c r="Q24"/>
      <c r="R24" s="21">
        <v>11043</v>
      </c>
      <c r="S24" s="21">
        <v>15341</v>
      </c>
      <c r="T24" s="21">
        <v>153231</v>
      </c>
      <c r="U24" s="66">
        <f t="shared" si="5"/>
        <v>222799</v>
      </c>
      <c r="V24" s="76">
        <f t="shared" si="6"/>
        <v>283090</v>
      </c>
      <c r="W24" s="75">
        <f>SUM(V24/V30)</f>
        <v>0.0032868706741030515</v>
      </c>
    </row>
    <row r="25" spans="1:23" ht="13.5" thickBot="1" thickTop="1">
      <c r="A25" s="28" t="s">
        <v>51</v>
      </c>
      <c r="B25" s="4">
        <v>16747</v>
      </c>
      <c r="C25" s="17">
        <v>0</v>
      </c>
      <c r="D25" s="4">
        <v>16748</v>
      </c>
      <c r="E25" s="4">
        <v>16750</v>
      </c>
      <c r="F25" s="4">
        <v>0</v>
      </c>
      <c r="G25" s="4">
        <v>0</v>
      </c>
      <c r="H25" s="5">
        <f t="shared" si="4"/>
        <v>50245</v>
      </c>
      <c r="K25" s="4">
        <v>16750</v>
      </c>
      <c r="M25" s="28"/>
      <c r="N25" s="4">
        <v>23</v>
      </c>
      <c r="P25" s="4">
        <v>0</v>
      </c>
      <c r="R25" s="4">
        <v>16748</v>
      </c>
      <c r="S25" s="4">
        <v>0</v>
      </c>
      <c r="T25" s="4">
        <v>33501</v>
      </c>
      <c r="U25" s="65">
        <f t="shared" si="5"/>
        <v>67022</v>
      </c>
      <c r="V25" s="73">
        <f t="shared" si="6"/>
        <v>117267</v>
      </c>
      <c r="W25" s="74">
        <f>SUM(V25/V30)</f>
        <v>0.0013615509673250293</v>
      </c>
    </row>
    <row r="26" spans="1:23" ht="13.5" thickBot="1" thickTop="1">
      <c r="A26" s="28" t="s">
        <v>52</v>
      </c>
      <c r="B26" s="4">
        <v>0</v>
      </c>
      <c r="C26" s="29">
        <v>0</v>
      </c>
      <c r="D26" s="4">
        <v>0</v>
      </c>
      <c r="E26" s="4">
        <v>0</v>
      </c>
      <c r="F26" s="4">
        <v>0</v>
      </c>
      <c r="G26" s="4">
        <v>0</v>
      </c>
      <c r="H26" s="5">
        <f t="shared" si="4"/>
        <v>0</v>
      </c>
      <c r="K26" s="4">
        <v>0</v>
      </c>
      <c r="M26" s="28"/>
      <c r="N26" s="4">
        <v>0</v>
      </c>
      <c r="P26" s="4">
        <v>0</v>
      </c>
      <c r="R26" s="4">
        <v>0</v>
      </c>
      <c r="S26" s="4">
        <v>0</v>
      </c>
      <c r="T26" s="4">
        <v>0</v>
      </c>
      <c r="U26" s="65">
        <f t="shared" si="5"/>
        <v>0</v>
      </c>
      <c r="V26" s="73">
        <f t="shared" si="6"/>
        <v>0</v>
      </c>
      <c r="W26" s="74">
        <f>SUM(V26/V30)</f>
        <v>0</v>
      </c>
    </row>
    <row r="27" spans="1:23" ht="13.5" thickBot="1" thickTop="1">
      <c r="A27" s="6" t="s">
        <v>26</v>
      </c>
      <c r="B27" s="4">
        <v>0</v>
      </c>
      <c r="C27" s="19">
        <v>0</v>
      </c>
      <c r="D27" s="4">
        <v>0</v>
      </c>
      <c r="E27" s="4">
        <v>0</v>
      </c>
      <c r="F27" s="4">
        <v>0</v>
      </c>
      <c r="G27" s="4">
        <v>0</v>
      </c>
      <c r="H27" s="5">
        <f t="shared" si="4"/>
        <v>0</v>
      </c>
      <c r="K27" s="4">
        <v>0</v>
      </c>
      <c r="M27" s="6"/>
      <c r="N27" s="4">
        <v>0</v>
      </c>
      <c r="P27" s="4">
        <v>0</v>
      </c>
      <c r="R27" s="4">
        <v>0</v>
      </c>
      <c r="S27" s="4">
        <v>0</v>
      </c>
      <c r="T27" s="4">
        <v>810</v>
      </c>
      <c r="U27" s="65">
        <f t="shared" si="5"/>
        <v>810</v>
      </c>
      <c r="V27" s="73">
        <f t="shared" si="6"/>
        <v>810</v>
      </c>
      <c r="W27" s="74">
        <f>SUM(V27/V30)</f>
        <v>9.404660164694873E-06</v>
      </c>
    </row>
    <row r="28" spans="1:23" ht="13.5" thickBot="1" thickTop="1">
      <c r="A28" s="33" t="s">
        <v>33</v>
      </c>
      <c r="B28" s="38">
        <f aca="true" t="shared" si="7" ref="B28:H28">SUM(B20:B27)</f>
        <v>152623</v>
      </c>
      <c r="C28" s="38">
        <f t="shared" si="7"/>
        <v>223233</v>
      </c>
      <c r="D28" s="38">
        <f t="shared" si="7"/>
        <v>97233</v>
      </c>
      <c r="E28" s="38">
        <f t="shared" si="7"/>
        <v>96898</v>
      </c>
      <c r="F28" s="38">
        <f t="shared" si="7"/>
        <v>139023</v>
      </c>
      <c r="G28" s="38">
        <f t="shared" si="7"/>
        <v>86497</v>
      </c>
      <c r="H28" s="77">
        <f t="shared" si="7"/>
        <v>795507</v>
      </c>
      <c r="K28" s="38">
        <f>SUM(K20:K27)</f>
        <v>243028</v>
      </c>
      <c r="M28" s="33"/>
      <c r="N28" s="38">
        <f>SUM(N20:N27)</f>
        <v>180697</v>
      </c>
      <c r="P28" s="38">
        <f>SUM(P20:P27)</f>
        <v>189224</v>
      </c>
      <c r="R28" s="38">
        <f>SUM(R20:R27)</f>
        <v>145615</v>
      </c>
      <c r="S28" s="38">
        <f>SUM(S20:S27)</f>
        <v>173022</v>
      </c>
      <c r="T28" s="38">
        <f>SUM(T20:T27)</f>
        <v>567062</v>
      </c>
      <c r="U28" s="38">
        <f>SUM(U20:U27)</f>
        <v>1498648</v>
      </c>
      <c r="V28" s="38">
        <f>SUM(V20:V27)</f>
        <v>2294155</v>
      </c>
      <c r="W28" s="39">
        <f>SUM(V28/V30)</f>
        <v>0.0266367260989328</v>
      </c>
    </row>
    <row r="29" spans="1:23" ht="13.5" thickBot="1" thickTop="1">
      <c r="A29" s="11"/>
      <c r="B29" s="12"/>
      <c r="C29" s="12"/>
      <c r="D29" s="12"/>
      <c r="E29" s="12"/>
      <c r="F29" s="12"/>
      <c r="G29" s="12"/>
      <c r="H29" s="13"/>
      <c r="K29" s="12"/>
      <c r="M29" s="11"/>
      <c r="N29" s="12"/>
      <c r="P29" s="11"/>
      <c r="R29" s="11"/>
      <c r="S29" s="12"/>
      <c r="T29" s="12"/>
      <c r="U29" s="12"/>
      <c r="V29" s="12"/>
      <c r="W29" s="14"/>
    </row>
    <row r="30" spans="1:23" ht="13.5" thickBot="1" thickTop="1">
      <c r="A30" s="35" t="s">
        <v>34</v>
      </c>
      <c r="B30" s="36">
        <f aca="true" t="shared" si="8" ref="B30:H30">SUM(B18+B28)</f>
        <v>6341068</v>
      </c>
      <c r="C30" s="36">
        <f t="shared" si="8"/>
        <v>6161316</v>
      </c>
      <c r="D30" s="36">
        <f t="shared" si="8"/>
        <v>7145100</v>
      </c>
      <c r="E30" s="36">
        <f t="shared" si="8"/>
        <v>6264725</v>
      </c>
      <c r="F30" s="36">
        <f t="shared" si="8"/>
        <v>7326582</v>
      </c>
      <c r="G30" s="36">
        <f t="shared" si="8"/>
        <v>7084453</v>
      </c>
      <c r="H30" s="62">
        <f t="shared" si="8"/>
        <v>40323244</v>
      </c>
      <c r="K30" s="36">
        <f>SUM(K18+K28)</f>
        <v>7166907</v>
      </c>
      <c r="M30" s="35"/>
      <c r="N30" s="36">
        <f>SUM(N18+N28)</f>
        <v>7366155</v>
      </c>
      <c r="P30" s="36">
        <f>SUM(P18,P28)</f>
        <v>7238518</v>
      </c>
      <c r="R30" s="36">
        <f>+R18+R28</f>
        <v>7216601</v>
      </c>
      <c r="S30" s="36">
        <f>SUM(S18+S28)</f>
        <v>8099694</v>
      </c>
      <c r="T30" s="36">
        <f>SUM(T18+T28)</f>
        <v>8716395</v>
      </c>
      <c r="U30" s="36">
        <f>SUM(U18+U28)</f>
        <v>45804270</v>
      </c>
      <c r="V30" s="36">
        <f>SUM(V18+V28)</f>
        <v>86127514</v>
      </c>
      <c r="W30" s="37">
        <v>1</v>
      </c>
    </row>
    <row r="31" ht="10.5" customHeight="1" thickTop="1"/>
    <row r="32" spans="1:22" ht="12.75">
      <c r="A32" s="18"/>
      <c r="H32" s="17"/>
      <c r="V32" s="17" t="s">
        <v>70</v>
      </c>
    </row>
    <row r="33" spans="8:22" ht="12">
      <c r="H33" s="17"/>
      <c r="V33" s="17"/>
    </row>
    <row r="34" ht="12.75">
      <c r="D34" s="15"/>
    </row>
    <row r="36" ht="12">
      <c r="B36" t="s">
        <v>36</v>
      </c>
    </row>
  </sheetData>
  <sheetProtection/>
  <printOptions horizontalCentered="1"/>
  <pageMargins left="0.31496062992125984" right="0.4724409448818898" top="2.834645669291339" bottom="1" header="2.0866141732283467" footer="0"/>
  <pageSetup horizontalDpi="360" verticalDpi="360" orientation="landscape" paperSize="9" scale="65" r:id="rId1"/>
  <headerFooter alignWithMargins="0">
    <oddHeader>&amp;C&amp;"Arial,Bold Italic"&amp;24EXPEDICIÓN DE VALORES PARA VINOS NACIONALES E IMPORTADOS 
AÑO 2006 &amp;20(expresado en litros)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F1">
      <selection activeCell="W22" sqref="W22"/>
    </sheetView>
  </sheetViews>
  <sheetFormatPr defaultColWidth="11.421875" defaultRowHeight="12.75"/>
  <cols>
    <col min="1" max="1" width="17.00390625" style="0" customWidth="1"/>
    <col min="2" max="2" width="9.00390625" style="0" customWidth="1"/>
    <col min="3" max="3" width="9.57421875" style="0" customWidth="1"/>
    <col min="4" max="4" width="9.140625" style="0" customWidth="1"/>
    <col min="5" max="5" width="9.28125" style="0" customWidth="1"/>
    <col min="6" max="7" width="9.140625" style="0" customWidth="1"/>
    <col min="8" max="8" width="14.421875" style="0" customWidth="1"/>
    <col min="9" max="10" width="14.421875" style="0" hidden="1" customWidth="1"/>
    <col min="11" max="11" width="9.140625" style="0" customWidth="1"/>
    <col min="12" max="12" width="17.00390625" style="0" hidden="1" customWidth="1"/>
    <col min="13" max="13" width="0.13671875" style="0" hidden="1" customWidth="1"/>
    <col min="14" max="14" width="9.7109375" style="0" customWidth="1"/>
    <col min="15" max="15" width="0.2890625" style="0" hidden="1" customWidth="1"/>
    <col min="16" max="16" width="10.7109375" style="0" customWidth="1"/>
    <col min="17" max="17" width="17.7109375" style="0" hidden="1" customWidth="1"/>
    <col min="18" max="18" width="9.7109375" style="0" customWidth="1"/>
    <col min="19" max="19" width="12.00390625" style="0" customWidth="1"/>
    <col min="20" max="20" width="10.7109375" style="0" customWidth="1"/>
    <col min="21" max="21" width="14.8515625" style="0" customWidth="1"/>
    <col min="22" max="22" width="12.140625" style="0" customWidth="1"/>
    <col min="23" max="23" width="13.7109375" style="0" customWidth="1"/>
  </cols>
  <sheetData>
    <row r="1" spans="1:23" ht="13.5" thickBot="1" thickTop="1">
      <c r="A1" s="2" t="s">
        <v>55</v>
      </c>
      <c r="B1" s="43" t="s">
        <v>0</v>
      </c>
      <c r="C1" s="43" t="s">
        <v>1</v>
      </c>
      <c r="D1" s="43" t="s">
        <v>2</v>
      </c>
      <c r="E1" s="43" t="s">
        <v>3</v>
      </c>
      <c r="F1" s="43" t="s">
        <v>4</v>
      </c>
      <c r="G1" s="43" t="s">
        <v>5</v>
      </c>
      <c r="H1" s="78" t="s">
        <v>6</v>
      </c>
      <c r="K1" s="43" t="s">
        <v>7</v>
      </c>
      <c r="M1" s="2"/>
      <c r="N1" s="43" t="s">
        <v>8</v>
      </c>
      <c r="P1" s="43" t="s">
        <v>9</v>
      </c>
      <c r="R1" s="43" t="s">
        <v>10</v>
      </c>
      <c r="S1" s="82" t="s">
        <v>11</v>
      </c>
      <c r="T1" s="43" t="s">
        <v>12</v>
      </c>
      <c r="U1" s="46" t="s">
        <v>13</v>
      </c>
      <c r="V1" s="46" t="s">
        <v>14</v>
      </c>
      <c r="W1" s="46" t="s">
        <v>15</v>
      </c>
    </row>
    <row r="2" spans="1:23" ht="13.5" thickBot="1" thickTop="1">
      <c r="A2" s="32" t="s">
        <v>56</v>
      </c>
      <c r="B2" s="79"/>
      <c r="C2" s="31"/>
      <c r="D2" s="31"/>
      <c r="E2" s="31"/>
      <c r="F2" s="31"/>
      <c r="G2" s="31"/>
      <c r="H2" s="61"/>
      <c r="K2" s="80"/>
      <c r="M2" s="32"/>
      <c r="N2" s="80"/>
      <c r="P2" s="31"/>
      <c r="R2" s="31"/>
      <c r="S2" s="31"/>
      <c r="T2" s="31"/>
      <c r="U2" s="64"/>
      <c r="V2" s="64"/>
      <c r="W2" s="64"/>
    </row>
    <row r="3" spans="1:23" ht="13.5" thickBot="1" thickTop="1">
      <c r="A3" s="3" t="s">
        <v>16</v>
      </c>
      <c r="B3" s="4">
        <v>4548750</v>
      </c>
      <c r="C3" s="4">
        <v>4813540</v>
      </c>
      <c r="D3" s="4">
        <v>5679340</v>
      </c>
      <c r="E3" s="4">
        <v>5324270</v>
      </c>
      <c r="F3" s="4">
        <v>4643540</v>
      </c>
      <c r="G3" s="4">
        <v>5198420</v>
      </c>
      <c r="H3" s="5">
        <f aca="true" t="shared" si="0" ref="H3:H17">SUM(B3:G3)</f>
        <v>30207860</v>
      </c>
      <c r="K3" s="4">
        <v>4687330</v>
      </c>
      <c r="M3" s="3"/>
      <c r="N3" s="17">
        <v>5254700</v>
      </c>
      <c r="P3" s="83">
        <v>4991990</v>
      </c>
      <c r="R3" s="83">
        <v>5078930</v>
      </c>
      <c r="S3" s="4">
        <v>5158760</v>
      </c>
      <c r="T3" s="4">
        <v>5872600</v>
      </c>
      <c r="U3" s="65">
        <f aca="true" t="shared" si="1" ref="U3:U17">SUM(K3:T3)</f>
        <v>31044310</v>
      </c>
      <c r="V3" s="73">
        <f aca="true" t="shared" si="2" ref="V3:V17">ROUND(SUM(H3+U3),0)</f>
        <v>61252170</v>
      </c>
      <c r="W3" s="74">
        <f>SUM(V3/V30)</f>
        <v>0.7051376523834822</v>
      </c>
    </row>
    <row r="4" spans="1:23" ht="13.5" thickBot="1" thickTop="1">
      <c r="A4" s="3" t="s">
        <v>17</v>
      </c>
      <c r="B4" s="4">
        <v>391855</v>
      </c>
      <c r="C4" s="4">
        <v>364825</v>
      </c>
      <c r="D4" s="4">
        <v>469525</v>
      </c>
      <c r="E4" s="4">
        <v>398450</v>
      </c>
      <c r="F4" s="4">
        <v>387150</v>
      </c>
      <c r="G4" s="4">
        <v>428590</v>
      </c>
      <c r="H4" s="5">
        <f t="shared" si="0"/>
        <v>2440395</v>
      </c>
      <c r="K4" s="4">
        <v>414000</v>
      </c>
      <c r="M4" s="3"/>
      <c r="N4" s="4">
        <v>453220</v>
      </c>
      <c r="P4" s="83">
        <v>410445</v>
      </c>
      <c r="R4" s="83">
        <v>431730</v>
      </c>
      <c r="S4" s="4">
        <v>395815</v>
      </c>
      <c r="T4" s="4">
        <v>476725</v>
      </c>
      <c r="U4" s="65">
        <f t="shared" si="1"/>
        <v>2581935</v>
      </c>
      <c r="V4" s="73">
        <f t="shared" si="2"/>
        <v>5022330</v>
      </c>
      <c r="W4" s="74">
        <f>SUM(V4/V30)</f>
        <v>0.05781728199499111</v>
      </c>
    </row>
    <row r="5" spans="1:23" ht="13.5" thickBot="1" thickTop="1">
      <c r="A5" s="6" t="s">
        <v>18</v>
      </c>
      <c r="B5" s="4">
        <v>289650</v>
      </c>
      <c r="C5" s="4">
        <v>260805</v>
      </c>
      <c r="D5" s="4">
        <v>296760</v>
      </c>
      <c r="E5" s="4">
        <v>321990</v>
      </c>
      <c r="F5" s="4">
        <v>256065</v>
      </c>
      <c r="G5" s="4">
        <v>291765</v>
      </c>
      <c r="H5" s="5">
        <f t="shared" si="0"/>
        <v>1717035</v>
      </c>
      <c r="K5" s="4">
        <v>321426</v>
      </c>
      <c r="M5" s="6"/>
      <c r="N5" s="4">
        <v>335880</v>
      </c>
      <c r="P5" s="84">
        <v>274680</v>
      </c>
      <c r="R5" s="84">
        <v>272520</v>
      </c>
      <c r="S5" s="4">
        <v>321810</v>
      </c>
      <c r="T5" s="4">
        <v>410910</v>
      </c>
      <c r="U5" s="65">
        <f t="shared" si="1"/>
        <v>1937226</v>
      </c>
      <c r="V5" s="73">
        <f t="shared" si="2"/>
        <v>3654261</v>
      </c>
      <c r="W5" s="74">
        <f>SUM(V5/V30)</f>
        <v>0.04206801200245667</v>
      </c>
    </row>
    <row r="6" spans="1:23" ht="13.5" thickBot="1" thickTop="1">
      <c r="A6" s="7" t="s">
        <v>19</v>
      </c>
      <c r="B6" s="4">
        <v>129770</v>
      </c>
      <c r="C6" s="4">
        <v>130145</v>
      </c>
      <c r="D6" s="4">
        <v>175690</v>
      </c>
      <c r="E6" s="4">
        <v>159745</v>
      </c>
      <c r="F6" s="4">
        <v>190440</v>
      </c>
      <c r="G6" s="4">
        <v>204295</v>
      </c>
      <c r="H6" s="5">
        <f t="shared" si="0"/>
        <v>990085</v>
      </c>
      <c r="K6" s="4">
        <v>246075</v>
      </c>
      <c r="M6" s="7"/>
      <c r="N6" s="4">
        <v>201785</v>
      </c>
      <c r="P6" s="83">
        <v>226370</v>
      </c>
      <c r="R6" s="83">
        <v>167340</v>
      </c>
      <c r="S6" s="83">
        <v>204565</v>
      </c>
      <c r="T6" s="4">
        <v>235305</v>
      </c>
      <c r="U6" s="65">
        <f t="shared" si="1"/>
        <v>1281440</v>
      </c>
      <c r="V6" s="73">
        <f t="shared" si="2"/>
        <v>2271525</v>
      </c>
      <c r="W6" s="74">
        <f>SUM(V6/V30)</f>
        <v>0.02614989486626171</v>
      </c>
    </row>
    <row r="7" spans="1:23" ht="13.5" thickBot="1" thickTop="1">
      <c r="A7" s="3" t="s">
        <v>20</v>
      </c>
      <c r="B7" s="4">
        <v>63900</v>
      </c>
      <c r="C7" s="4">
        <v>62060</v>
      </c>
      <c r="D7" s="4">
        <v>70500</v>
      </c>
      <c r="E7" s="4">
        <v>103175</v>
      </c>
      <c r="F7" s="4">
        <v>84580</v>
      </c>
      <c r="G7" s="4">
        <v>94953</v>
      </c>
      <c r="H7" s="5">
        <f t="shared" si="0"/>
        <v>479168</v>
      </c>
      <c r="K7" s="4">
        <v>102810</v>
      </c>
      <c r="M7" s="3"/>
      <c r="N7" s="4">
        <v>124650</v>
      </c>
      <c r="P7" s="83">
        <v>135790</v>
      </c>
      <c r="R7" s="83">
        <v>126574</v>
      </c>
      <c r="S7" s="4">
        <v>77779</v>
      </c>
      <c r="T7" s="4">
        <v>108870</v>
      </c>
      <c r="U7" s="65">
        <f t="shared" si="1"/>
        <v>676473</v>
      </c>
      <c r="V7" s="73">
        <f t="shared" si="2"/>
        <v>1155641</v>
      </c>
      <c r="W7" s="74">
        <f>SUM(V7/V30)</f>
        <v>0.01330378959207649</v>
      </c>
    </row>
    <row r="8" spans="1:23" ht="13.5" thickBot="1" thickTop="1">
      <c r="A8" s="3" t="s">
        <v>21</v>
      </c>
      <c r="B8" s="4">
        <v>389000</v>
      </c>
      <c r="C8" s="4">
        <v>764000</v>
      </c>
      <c r="D8" s="4">
        <v>203000</v>
      </c>
      <c r="E8" s="4">
        <v>187000</v>
      </c>
      <c r="F8" s="4">
        <v>568000</v>
      </c>
      <c r="G8" s="4">
        <v>395000</v>
      </c>
      <c r="H8" s="5">
        <f t="shared" si="0"/>
        <v>2506000</v>
      </c>
      <c r="K8" s="4">
        <v>494000</v>
      </c>
      <c r="M8" s="3"/>
      <c r="N8" s="4">
        <v>490000</v>
      </c>
      <c r="P8" s="83">
        <v>393000</v>
      </c>
      <c r="R8" s="83">
        <v>574000</v>
      </c>
      <c r="S8" s="4">
        <v>630000</v>
      </c>
      <c r="T8" s="4">
        <v>535000</v>
      </c>
      <c r="U8" s="65">
        <f t="shared" si="1"/>
        <v>3116000</v>
      </c>
      <c r="V8" s="73">
        <f t="shared" si="2"/>
        <v>5622000</v>
      </c>
      <c r="W8" s="74">
        <f>SUM(V8/V30)</f>
        <v>0.06472070918793468</v>
      </c>
    </row>
    <row r="9" spans="1:23" ht="13.5" thickBot="1" thickTop="1">
      <c r="A9" s="6" t="s">
        <v>49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5">
        <f t="shared" si="0"/>
        <v>0</v>
      </c>
      <c r="K9" s="4">
        <v>0</v>
      </c>
      <c r="M9" s="6"/>
      <c r="N9" s="4">
        <v>0</v>
      </c>
      <c r="P9" s="84">
        <v>0</v>
      </c>
      <c r="R9" s="84">
        <v>0</v>
      </c>
      <c r="S9" s="4">
        <v>0</v>
      </c>
      <c r="T9" s="4">
        <v>0</v>
      </c>
      <c r="U9" s="65">
        <f t="shared" si="1"/>
        <v>0</v>
      </c>
      <c r="V9" s="73">
        <f t="shared" si="2"/>
        <v>0</v>
      </c>
      <c r="W9" s="74">
        <f>SUM(V9/V30)</f>
        <v>0</v>
      </c>
    </row>
    <row r="10" spans="1:23" ht="13.5" thickBot="1" thickTop="1">
      <c r="A10" s="3" t="s">
        <v>22</v>
      </c>
      <c r="B10" s="4">
        <v>4036</v>
      </c>
      <c r="C10" s="4">
        <v>1625</v>
      </c>
      <c r="D10" s="4">
        <v>2700</v>
      </c>
      <c r="E10" s="4">
        <v>3863</v>
      </c>
      <c r="F10" s="4">
        <v>2925</v>
      </c>
      <c r="G10" s="4">
        <v>5862</v>
      </c>
      <c r="H10" s="5">
        <f t="shared" si="0"/>
        <v>21011</v>
      </c>
      <c r="K10" s="4">
        <v>10206</v>
      </c>
      <c r="M10" s="3"/>
      <c r="N10" s="4">
        <v>5703</v>
      </c>
      <c r="P10" s="83">
        <v>3270</v>
      </c>
      <c r="R10" s="83">
        <v>5248</v>
      </c>
      <c r="S10" s="4">
        <v>27875</v>
      </c>
      <c r="T10" s="4">
        <v>13460</v>
      </c>
      <c r="U10" s="65">
        <f t="shared" si="1"/>
        <v>65762</v>
      </c>
      <c r="V10" s="73">
        <f t="shared" si="2"/>
        <v>86773</v>
      </c>
      <c r="W10" s="74">
        <f>SUM(V10/V30)</f>
        <v>0.0009989345603636885</v>
      </c>
    </row>
    <row r="11" spans="1:23" ht="13.5" thickBot="1" thickTop="1">
      <c r="A11" s="6" t="s">
        <v>23</v>
      </c>
      <c r="B11" s="4">
        <v>0</v>
      </c>
      <c r="C11" s="4">
        <v>390</v>
      </c>
      <c r="D11" s="4">
        <v>0</v>
      </c>
      <c r="E11" s="4">
        <v>390</v>
      </c>
      <c r="F11" s="4">
        <v>390</v>
      </c>
      <c r="G11" s="4">
        <v>150</v>
      </c>
      <c r="H11" s="5">
        <f t="shared" si="0"/>
        <v>1320</v>
      </c>
      <c r="K11" s="4">
        <v>1065</v>
      </c>
      <c r="M11" s="6"/>
      <c r="N11" s="4">
        <v>1280</v>
      </c>
      <c r="P11" s="84">
        <v>2000</v>
      </c>
      <c r="R11" s="84">
        <v>250</v>
      </c>
      <c r="S11" s="4">
        <v>1155</v>
      </c>
      <c r="T11" s="4">
        <v>533</v>
      </c>
      <c r="U11" s="65">
        <f t="shared" si="1"/>
        <v>6283</v>
      </c>
      <c r="V11" s="73">
        <f t="shared" si="2"/>
        <v>7603</v>
      </c>
      <c r="W11" s="74">
        <f>SUM(V11/V30)</f>
        <v>8.752606758375443E-05</v>
      </c>
    </row>
    <row r="12" spans="1:25" s="24" customFormat="1" ht="13.5" thickBot="1" thickTop="1">
      <c r="A12" s="23" t="s">
        <v>24</v>
      </c>
      <c r="B12" s="21">
        <v>290235</v>
      </c>
      <c r="C12" s="21">
        <v>141188</v>
      </c>
      <c r="D12" s="21">
        <v>188440</v>
      </c>
      <c r="E12" s="21">
        <v>300488</v>
      </c>
      <c r="F12" s="21">
        <v>224314</v>
      </c>
      <c r="G12" s="21">
        <v>260290</v>
      </c>
      <c r="H12" s="22">
        <f t="shared" si="0"/>
        <v>1404955</v>
      </c>
      <c r="I12"/>
      <c r="J12"/>
      <c r="K12" s="21">
        <v>340718</v>
      </c>
      <c r="L12"/>
      <c r="M12" s="23"/>
      <c r="N12" s="21">
        <v>387625</v>
      </c>
      <c r="O12"/>
      <c r="P12" s="85">
        <v>323093</v>
      </c>
      <c r="Q12"/>
      <c r="R12" s="85">
        <v>435333</v>
      </c>
      <c r="S12" s="21">
        <v>521840</v>
      </c>
      <c r="T12" s="21">
        <v>664112</v>
      </c>
      <c r="U12" s="66">
        <f t="shared" si="1"/>
        <v>2672721</v>
      </c>
      <c r="V12" s="73">
        <f t="shared" si="2"/>
        <v>4077676</v>
      </c>
      <c r="W12" s="75">
        <f>SUM(V12/V30)</f>
        <v>0.04694238394852735</v>
      </c>
      <c r="Y12"/>
    </row>
    <row r="13" spans="1:23" ht="13.5" thickBot="1" thickTop="1">
      <c r="A13" s="6" t="s">
        <v>25</v>
      </c>
      <c r="B13" s="4">
        <v>16615</v>
      </c>
      <c r="C13" s="4">
        <v>15510</v>
      </c>
      <c r="D13" s="4">
        <v>49765</v>
      </c>
      <c r="E13" s="4">
        <v>50749</v>
      </c>
      <c r="F13" s="4">
        <v>38038</v>
      </c>
      <c r="G13" s="4">
        <v>43450</v>
      </c>
      <c r="H13" s="5">
        <f t="shared" si="0"/>
        <v>214127</v>
      </c>
      <c r="K13" s="4">
        <v>68056</v>
      </c>
      <c r="M13" s="6"/>
      <c r="N13" s="4">
        <v>53725</v>
      </c>
      <c r="P13" s="84">
        <v>49297</v>
      </c>
      <c r="R13" s="84">
        <v>151098</v>
      </c>
      <c r="S13" s="4">
        <v>88814</v>
      </c>
      <c r="T13" s="4">
        <v>162269</v>
      </c>
      <c r="U13" s="65">
        <f t="shared" si="1"/>
        <v>573259</v>
      </c>
      <c r="V13" s="73">
        <f t="shared" si="2"/>
        <v>787386</v>
      </c>
      <c r="W13" s="74">
        <f>SUM(V13/V30)</f>
        <v>0.009064421971656198</v>
      </c>
    </row>
    <row r="14" spans="1:23" ht="13.5" thickBot="1" thickTop="1">
      <c r="A14" s="6" t="s">
        <v>26</v>
      </c>
      <c r="B14" s="4">
        <v>0</v>
      </c>
      <c r="C14" s="4">
        <v>0</v>
      </c>
      <c r="D14" s="4">
        <v>0</v>
      </c>
      <c r="E14" s="4">
        <v>0</v>
      </c>
      <c r="F14" s="4">
        <v>675</v>
      </c>
      <c r="G14" s="4">
        <v>0</v>
      </c>
      <c r="H14" s="5">
        <f t="shared" si="0"/>
        <v>675</v>
      </c>
      <c r="K14" s="4">
        <v>0</v>
      </c>
      <c r="M14" s="6"/>
      <c r="N14" s="4">
        <v>1750</v>
      </c>
      <c r="P14" s="84">
        <v>2100</v>
      </c>
      <c r="R14" s="84">
        <v>2112</v>
      </c>
      <c r="S14" s="4">
        <v>0</v>
      </c>
      <c r="T14" s="4">
        <v>0</v>
      </c>
      <c r="U14" s="65">
        <f t="shared" si="1"/>
        <v>5962</v>
      </c>
      <c r="V14" s="73">
        <f t="shared" si="2"/>
        <v>6637</v>
      </c>
      <c r="W14" s="74">
        <f>SUM(V14/V30)</f>
        <v>7.64054334543441E-05</v>
      </c>
    </row>
    <row r="15" spans="1:25" s="24" customFormat="1" ht="13.5" thickBot="1" thickTop="1">
      <c r="A15" s="20" t="s">
        <v>27</v>
      </c>
      <c r="B15" s="21">
        <v>8565</v>
      </c>
      <c r="C15" s="21">
        <v>10145</v>
      </c>
      <c r="D15" s="21">
        <v>1100</v>
      </c>
      <c r="E15" s="21">
        <v>6224</v>
      </c>
      <c r="F15" s="21">
        <v>2475</v>
      </c>
      <c r="G15" s="21">
        <v>5290</v>
      </c>
      <c r="H15" s="22">
        <f t="shared" si="0"/>
        <v>33799</v>
      </c>
      <c r="I15"/>
      <c r="J15"/>
      <c r="K15" s="21">
        <v>3107</v>
      </c>
      <c r="L15"/>
      <c r="M15" s="20"/>
      <c r="N15" s="21">
        <v>10650</v>
      </c>
      <c r="O15"/>
      <c r="P15" s="86">
        <v>8308</v>
      </c>
      <c r="Q15"/>
      <c r="R15" s="86">
        <v>16382</v>
      </c>
      <c r="S15" s="21">
        <v>27034</v>
      </c>
      <c r="T15" s="21">
        <v>26247</v>
      </c>
      <c r="U15" s="66">
        <f t="shared" si="1"/>
        <v>91728</v>
      </c>
      <c r="V15" s="73">
        <f t="shared" si="2"/>
        <v>125527</v>
      </c>
      <c r="W15" s="75">
        <f>SUM(V15/V30)</f>
        <v>0.0014450722985118957</v>
      </c>
      <c r="Y15"/>
    </row>
    <row r="16" spans="1:23" ht="13.5" thickBot="1" thickTop="1">
      <c r="A16" s="6" t="s">
        <v>58</v>
      </c>
      <c r="B16" s="4">
        <v>2445</v>
      </c>
      <c r="C16" s="4">
        <v>100</v>
      </c>
      <c r="D16" s="4">
        <v>2601</v>
      </c>
      <c r="E16" s="4">
        <v>1350</v>
      </c>
      <c r="F16" s="4">
        <v>1000</v>
      </c>
      <c r="G16" s="4">
        <v>450</v>
      </c>
      <c r="H16" s="5">
        <f t="shared" si="0"/>
        <v>7946</v>
      </c>
      <c r="K16" s="4">
        <v>0</v>
      </c>
      <c r="M16" s="6"/>
      <c r="N16" s="4">
        <v>1000</v>
      </c>
      <c r="P16" s="84">
        <v>5785</v>
      </c>
      <c r="R16" s="84">
        <v>2125</v>
      </c>
      <c r="S16" s="4">
        <v>7148</v>
      </c>
      <c r="T16" s="4">
        <v>4400</v>
      </c>
      <c r="U16" s="65">
        <f t="shared" si="1"/>
        <v>20458</v>
      </c>
      <c r="V16" s="73">
        <f t="shared" si="2"/>
        <v>28404</v>
      </c>
      <c r="W16" s="74">
        <f>SUM(V16/V30)</f>
        <v>0.0003269880867616679</v>
      </c>
    </row>
    <row r="17" spans="1:23" ht="13.5" thickBot="1" thickTop="1">
      <c r="A17" s="6" t="s">
        <v>54</v>
      </c>
      <c r="B17" s="4">
        <v>4900</v>
      </c>
      <c r="C17" s="4">
        <v>11625</v>
      </c>
      <c r="D17" s="4">
        <v>9000</v>
      </c>
      <c r="E17" s="4">
        <v>4125</v>
      </c>
      <c r="F17" s="4">
        <v>7125</v>
      </c>
      <c r="G17" s="4">
        <v>6750</v>
      </c>
      <c r="H17" s="5">
        <f t="shared" si="0"/>
        <v>43525</v>
      </c>
      <c r="K17" s="4">
        <v>6750</v>
      </c>
      <c r="M17" s="6"/>
      <c r="N17" s="4">
        <v>13500</v>
      </c>
      <c r="P17" s="84">
        <v>11250</v>
      </c>
      <c r="R17" s="84">
        <v>29625</v>
      </c>
      <c r="S17" s="4">
        <v>51750</v>
      </c>
      <c r="T17" s="4">
        <v>75925</v>
      </c>
      <c r="U17" s="65">
        <f t="shared" si="1"/>
        <v>188800</v>
      </c>
      <c r="V17" s="73">
        <f t="shared" si="2"/>
        <v>232325</v>
      </c>
      <c r="W17" s="74">
        <f>SUM(V17/V30)</f>
        <v>0.0026745355322104103</v>
      </c>
    </row>
    <row r="18" spans="1:23" ht="13.5" thickBot="1" thickTop="1">
      <c r="A18" s="33" t="s">
        <v>29</v>
      </c>
      <c r="B18" s="38">
        <f aca="true" t="shared" si="3" ref="B18:H18">SUM(B3:B17)</f>
        <v>6139721</v>
      </c>
      <c r="C18" s="38">
        <f t="shared" si="3"/>
        <v>6575958</v>
      </c>
      <c r="D18" s="38">
        <f t="shared" si="3"/>
        <v>7148421</v>
      </c>
      <c r="E18" s="38">
        <f t="shared" si="3"/>
        <v>6861819</v>
      </c>
      <c r="F18" s="38">
        <f t="shared" si="3"/>
        <v>6406717</v>
      </c>
      <c r="G18" s="38">
        <f t="shared" si="3"/>
        <v>6935265</v>
      </c>
      <c r="H18" s="77">
        <f t="shared" si="3"/>
        <v>40067901</v>
      </c>
      <c r="K18" s="38">
        <f>SUM(K3:K17)</f>
        <v>6695543</v>
      </c>
      <c r="M18" s="33"/>
      <c r="N18" s="38">
        <f>SUM(N3:N17)</f>
        <v>7335468</v>
      </c>
      <c r="P18" s="88">
        <f>SUM(P3:P17)</f>
        <v>6837378</v>
      </c>
      <c r="R18" s="88">
        <f>SUM(R3:R17)</f>
        <v>7293267</v>
      </c>
      <c r="S18" s="38">
        <f>SUM(S3:S17)</f>
        <v>7514345</v>
      </c>
      <c r="T18" s="38">
        <f>SUM(T3:T17)</f>
        <v>8586356</v>
      </c>
      <c r="U18" s="38">
        <f>SUM(U3:U17)</f>
        <v>44262357</v>
      </c>
      <c r="V18" s="38">
        <f>SUM(V3:V17)</f>
        <v>84330258</v>
      </c>
      <c r="W18" s="39">
        <f>SUM(V18/V30)</f>
        <v>0.9708136079262722</v>
      </c>
    </row>
    <row r="19" spans="1:23" ht="13.5" thickBot="1" thickTop="1">
      <c r="A19" s="72" t="s">
        <v>57</v>
      </c>
      <c r="B19" s="8"/>
      <c r="C19" s="8"/>
      <c r="D19" s="8"/>
      <c r="E19" s="8"/>
      <c r="F19" s="8"/>
      <c r="G19" s="8"/>
      <c r="H19" s="9"/>
      <c r="K19" s="8"/>
      <c r="M19" s="72"/>
      <c r="N19" s="8"/>
      <c r="P19" s="87"/>
      <c r="R19" s="87"/>
      <c r="S19" s="8"/>
      <c r="T19" s="8"/>
      <c r="U19" s="8"/>
      <c r="V19" s="8"/>
      <c r="W19" s="10"/>
    </row>
    <row r="20" spans="1:23" ht="13.5" thickBot="1" thickTop="1">
      <c r="A20" s="6" t="s">
        <v>30</v>
      </c>
      <c r="B20" s="4">
        <v>63</v>
      </c>
      <c r="C20" s="4">
        <v>85026</v>
      </c>
      <c r="D20" s="4">
        <v>0</v>
      </c>
      <c r="E20" s="4">
        <v>2696</v>
      </c>
      <c r="F20" s="4">
        <v>221</v>
      </c>
      <c r="G20" s="4">
        <v>0</v>
      </c>
      <c r="H20" s="5">
        <f aca="true" t="shared" si="4" ref="H20:H27">SUM(B20:G20)</f>
        <v>88006</v>
      </c>
      <c r="K20" s="4">
        <v>0</v>
      </c>
      <c r="M20" s="6"/>
      <c r="N20" s="4">
        <v>0</v>
      </c>
      <c r="P20" s="4">
        <v>0</v>
      </c>
      <c r="R20" s="4">
        <v>3681</v>
      </c>
      <c r="S20" s="4">
        <v>0</v>
      </c>
      <c r="T20" s="4">
        <v>3143</v>
      </c>
      <c r="U20" s="65">
        <f aca="true" t="shared" si="5" ref="U20:U27">SUM(K20:T20)</f>
        <v>6824</v>
      </c>
      <c r="V20" s="73">
        <f aca="true" t="shared" si="6" ref="V20:V27">SUM(H20+U20)</f>
        <v>94830</v>
      </c>
      <c r="W20" s="74">
        <f>SUM(V20/V30)</f>
        <v>0.0010916870957473936</v>
      </c>
    </row>
    <row r="21" spans="1:23" ht="13.5" thickBot="1" thickTop="1">
      <c r="A21" s="6" t="s">
        <v>21</v>
      </c>
      <c r="B21" s="4">
        <v>69270</v>
      </c>
      <c r="C21" s="4">
        <v>10000</v>
      </c>
      <c r="D21" s="4">
        <v>88982</v>
      </c>
      <c r="E21" s="4">
        <v>159856</v>
      </c>
      <c r="F21" s="4">
        <v>94563</v>
      </c>
      <c r="G21" s="4">
        <v>218980</v>
      </c>
      <c r="H21" s="5">
        <f t="shared" si="4"/>
        <v>641651</v>
      </c>
      <c r="K21" s="4">
        <v>33016</v>
      </c>
      <c r="M21" s="6"/>
      <c r="N21" s="4">
        <v>90662</v>
      </c>
      <c r="P21" s="4">
        <v>174940</v>
      </c>
      <c r="R21" s="4">
        <v>177972</v>
      </c>
      <c r="S21" s="4">
        <v>86415</v>
      </c>
      <c r="T21" s="4">
        <v>196408</v>
      </c>
      <c r="U21" s="65">
        <f t="shared" si="5"/>
        <v>759413</v>
      </c>
      <c r="V21" s="73">
        <f t="shared" si="6"/>
        <v>1401064</v>
      </c>
      <c r="W21" s="74">
        <f>SUM(V21/V30)</f>
        <v>0.016129109871519838</v>
      </c>
    </row>
    <row r="22" spans="1:23" s="24" customFormat="1" ht="13.5" thickBot="1" thickTop="1">
      <c r="A22" s="25" t="s">
        <v>31</v>
      </c>
      <c r="B22" s="90">
        <v>64728</v>
      </c>
      <c r="C22" s="27">
        <v>30015</v>
      </c>
      <c r="D22" s="21">
        <v>33087</v>
      </c>
      <c r="E22" s="21">
        <v>21758</v>
      </c>
      <c r="F22" s="21">
        <v>33585</v>
      </c>
      <c r="G22" s="21">
        <v>32173</v>
      </c>
      <c r="H22" s="22">
        <f t="shared" si="4"/>
        <v>215346</v>
      </c>
      <c r="I22"/>
      <c r="J22"/>
      <c r="K22" s="21">
        <v>6422</v>
      </c>
      <c r="L22"/>
      <c r="M22" s="25"/>
      <c r="N22" s="21">
        <v>28689</v>
      </c>
      <c r="O22"/>
      <c r="P22" s="21">
        <v>54687</v>
      </c>
      <c r="Q22"/>
      <c r="R22" s="21">
        <v>65947</v>
      </c>
      <c r="S22" s="21">
        <v>72494</v>
      </c>
      <c r="T22" s="21">
        <v>203195</v>
      </c>
      <c r="U22" s="66">
        <f t="shared" si="5"/>
        <v>431434</v>
      </c>
      <c r="V22" s="76">
        <f t="shared" si="6"/>
        <v>646780</v>
      </c>
      <c r="W22" s="75">
        <f>SUM(V22/V30)</f>
        <v>0.0074457595675155456</v>
      </c>
    </row>
    <row r="23" spans="1:23" ht="13.5" thickBot="1" thickTop="1">
      <c r="A23" s="3" t="s">
        <v>27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5">
        <f t="shared" si="4"/>
        <v>0</v>
      </c>
      <c r="K23" s="4">
        <v>0</v>
      </c>
      <c r="M23" s="3"/>
      <c r="N23" s="4">
        <v>0</v>
      </c>
      <c r="P23" s="4">
        <v>4027</v>
      </c>
      <c r="R23" s="4">
        <v>0</v>
      </c>
      <c r="S23" s="4">
        <v>0</v>
      </c>
      <c r="T23" s="4">
        <v>0</v>
      </c>
      <c r="U23" s="65">
        <f t="shared" si="5"/>
        <v>4027</v>
      </c>
      <c r="V23" s="73">
        <f t="shared" si="6"/>
        <v>4027</v>
      </c>
      <c r="W23" s="74">
        <f>SUM(V23/V30)</f>
        <v>4.6358999626434185E-05</v>
      </c>
    </row>
    <row r="24" spans="1:23" s="24" customFormat="1" ht="13.5" thickBot="1" thickTop="1">
      <c r="A24" s="20" t="s">
        <v>32</v>
      </c>
      <c r="B24" s="21">
        <v>19783</v>
      </c>
      <c r="C24" s="21">
        <v>5907</v>
      </c>
      <c r="D24" s="21">
        <v>17049</v>
      </c>
      <c r="E24" s="21">
        <v>12482</v>
      </c>
      <c r="F24" s="21">
        <v>7706</v>
      </c>
      <c r="G24" s="21">
        <v>7445</v>
      </c>
      <c r="H24" s="22">
        <f t="shared" si="4"/>
        <v>70372</v>
      </c>
      <c r="I24"/>
      <c r="J24"/>
      <c r="K24" s="21">
        <v>5730</v>
      </c>
      <c r="L24"/>
      <c r="M24" s="20"/>
      <c r="N24" s="21">
        <v>13029</v>
      </c>
      <c r="O24"/>
      <c r="P24" s="21">
        <v>16747</v>
      </c>
      <c r="Q24"/>
      <c r="R24" s="21">
        <v>29841</v>
      </c>
      <c r="S24" s="21">
        <v>61584</v>
      </c>
      <c r="T24" s="21">
        <v>106462</v>
      </c>
      <c r="U24" s="66">
        <f t="shared" si="5"/>
        <v>233393</v>
      </c>
      <c r="V24" s="76">
        <f t="shared" si="6"/>
        <v>303765</v>
      </c>
      <c r="W24" s="75">
        <f>SUM(V24/V30)</f>
        <v>0.003496955927867837</v>
      </c>
    </row>
    <row r="25" spans="1:23" ht="13.5" thickBot="1" thickTop="1">
      <c r="A25" s="28" t="s">
        <v>51</v>
      </c>
      <c r="B25" s="4">
        <v>0</v>
      </c>
      <c r="C25" s="17">
        <v>0</v>
      </c>
      <c r="D25" s="4">
        <v>33504</v>
      </c>
      <c r="E25" s="4">
        <v>0</v>
      </c>
      <c r="F25" s="4">
        <v>0</v>
      </c>
      <c r="G25" s="4">
        <v>16746</v>
      </c>
      <c r="H25" s="5">
        <f t="shared" si="4"/>
        <v>50250</v>
      </c>
      <c r="K25" s="4">
        <v>0</v>
      </c>
      <c r="M25" s="28"/>
      <c r="N25" s="4">
        <v>0</v>
      </c>
      <c r="P25" s="4">
        <v>0</v>
      </c>
      <c r="R25" s="4">
        <v>0</v>
      </c>
      <c r="S25" s="4">
        <v>16708</v>
      </c>
      <c r="T25" s="4">
        <v>16746</v>
      </c>
      <c r="U25" s="65">
        <f t="shared" si="5"/>
        <v>33454</v>
      </c>
      <c r="V25" s="73">
        <f t="shared" si="6"/>
        <v>83704</v>
      </c>
      <c r="W25" s="74">
        <f>SUM(V25/V30)</f>
        <v>0.0009636040985177668</v>
      </c>
    </row>
    <row r="26" spans="1:23" ht="13.5" thickBot="1" thickTop="1">
      <c r="A26" s="28" t="s">
        <v>52</v>
      </c>
      <c r="B26" s="4">
        <v>0</v>
      </c>
      <c r="C26" s="29">
        <v>0</v>
      </c>
      <c r="D26" s="4">
        <v>0</v>
      </c>
      <c r="E26" s="4">
        <v>0</v>
      </c>
      <c r="F26" s="4">
        <v>0</v>
      </c>
      <c r="G26" s="4">
        <v>0</v>
      </c>
      <c r="H26" s="5">
        <f t="shared" si="4"/>
        <v>0</v>
      </c>
      <c r="K26" s="4">
        <v>0</v>
      </c>
      <c r="M26" s="28"/>
      <c r="N26" s="4">
        <v>0</v>
      </c>
      <c r="P26" s="4">
        <v>0</v>
      </c>
      <c r="R26" s="4">
        <v>0</v>
      </c>
      <c r="S26" s="4">
        <v>0</v>
      </c>
      <c r="T26" s="4">
        <v>0</v>
      </c>
      <c r="U26" s="65">
        <f t="shared" si="5"/>
        <v>0</v>
      </c>
      <c r="V26" s="73">
        <f t="shared" si="6"/>
        <v>0</v>
      </c>
      <c r="W26" s="74">
        <f>SUM(V26/V30)</f>
        <v>0</v>
      </c>
    </row>
    <row r="27" spans="1:23" ht="13.5" thickBot="1" thickTop="1">
      <c r="A27" s="6" t="s">
        <v>26</v>
      </c>
      <c r="B27" s="4">
        <v>0</v>
      </c>
      <c r="C27" s="19">
        <v>0</v>
      </c>
      <c r="D27" s="4">
        <v>0</v>
      </c>
      <c r="E27" s="4">
        <v>0</v>
      </c>
      <c r="F27" s="4">
        <v>0</v>
      </c>
      <c r="G27" s="4">
        <v>0</v>
      </c>
      <c r="H27" s="5">
        <f t="shared" si="4"/>
        <v>0</v>
      </c>
      <c r="K27" s="4">
        <v>0</v>
      </c>
      <c r="M27" s="6"/>
      <c r="N27" s="4">
        <v>0</v>
      </c>
      <c r="P27" s="4">
        <v>0</v>
      </c>
      <c r="R27" s="4">
        <v>1122</v>
      </c>
      <c r="S27" s="4">
        <v>0</v>
      </c>
      <c r="T27" s="4">
        <v>0</v>
      </c>
      <c r="U27" s="65">
        <f t="shared" si="5"/>
        <v>1122</v>
      </c>
      <c r="V27" s="73">
        <f t="shared" si="6"/>
        <v>1122</v>
      </c>
      <c r="W27" s="74">
        <f>SUM(V27/V30)</f>
        <v>1.2916512932917596E-05</v>
      </c>
    </row>
    <row r="28" spans="1:23" ht="13.5" thickBot="1" thickTop="1">
      <c r="A28" s="33" t="s">
        <v>33</v>
      </c>
      <c r="B28" s="38">
        <f aca="true" t="shared" si="7" ref="B28:H28">SUM(B20:B27)</f>
        <v>153844</v>
      </c>
      <c r="C28" s="38">
        <f t="shared" si="7"/>
        <v>130948</v>
      </c>
      <c r="D28" s="38">
        <f t="shared" si="7"/>
        <v>172622</v>
      </c>
      <c r="E28" s="38">
        <f t="shared" si="7"/>
        <v>196792</v>
      </c>
      <c r="F28" s="38">
        <f t="shared" si="7"/>
        <v>136075</v>
      </c>
      <c r="G28" s="38">
        <f t="shared" si="7"/>
        <v>275344</v>
      </c>
      <c r="H28" s="77">
        <f t="shared" si="7"/>
        <v>1065625</v>
      </c>
      <c r="K28" s="38">
        <f>SUM(K20:K27)</f>
        <v>45168</v>
      </c>
      <c r="M28" s="33"/>
      <c r="N28" s="38">
        <f>SUM(N20:N27)</f>
        <v>132380</v>
      </c>
      <c r="P28" s="38">
        <f>SUM(P20:P27)</f>
        <v>250401</v>
      </c>
      <c r="R28" s="38">
        <f>SUM(R20:R27)</f>
        <v>278563</v>
      </c>
      <c r="S28" s="38">
        <f>SUM(S20:S27)</f>
        <v>237201</v>
      </c>
      <c r="T28" s="38">
        <f>SUM(T20:T27)</f>
        <v>525954</v>
      </c>
      <c r="U28" s="38">
        <f>SUM(U20:U27)</f>
        <v>1469667</v>
      </c>
      <c r="V28" s="38">
        <f>SUM(V20:V27)</f>
        <v>2535292</v>
      </c>
      <c r="W28" s="39">
        <f>SUM(V28/V30)</f>
        <v>0.02918639207372773</v>
      </c>
    </row>
    <row r="29" spans="1:23" ht="13.5" thickBot="1" thickTop="1">
      <c r="A29" s="11"/>
      <c r="B29" s="12"/>
      <c r="C29" s="12"/>
      <c r="D29" s="12"/>
      <c r="E29" s="12"/>
      <c r="F29" s="12"/>
      <c r="G29" s="12"/>
      <c r="H29" s="13"/>
      <c r="K29" s="12"/>
      <c r="M29" s="11"/>
      <c r="N29" s="12"/>
      <c r="P29" s="11"/>
      <c r="R29" s="11"/>
      <c r="S29" s="12"/>
      <c r="T29" s="12"/>
      <c r="U29" s="12"/>
      <c r="V29" s="12"/>
      <c r="W29" s="14"/>
    </row>
    <row r="30" spans="1:23" ht="13.5" thickBot="1" thickTop="1">
      <c r="A30" s="35" t="s">
        <v>34</v>
      </c>
      <c r="B30" s="36">
        <f aca="true" t="shared" si="8" ref="B30:H30">SUM(B18+B28)</f>
        <v>6293565</v>
      </c>
      <c r="C30" s="36">
        <f t="shared" si="8"/>
        <v>6706906</v>
      </c>
      <c r="D30" s="36">
        <f t="shared" si="8"/>
        <v>7321043</v>
      </c>
      <c r="E30" s="36">
        <f t="shared" si="8"/>
        <v>7058611</v>
      </c>
      <c r="F30" s="36">
        <f t="shared" si="8"/>
        <v>6542792</v>
      </c>
      <c r="G30" s="36">
        <f t="shared" si="8"/>
        <v>7210609</v>
      </c>
      <c r="H30" s="62">
        <f t="shared" si="8"/>
        <v>41133526</v>
      </c>
      <c r="K30" s="36">
        <f>SUM(K18+K28)</f>
        <v>6740711</v>
      </c>
      <c r="M30" s="35"/>
      <c r="N30" s="36">
        <f>SUM(N18+N28)</f>
        <v>7467848</v>
      </c>
      <c r="P30" s="36">
        <f>SUM(P18,P28)</f>
        <v>7087779</v>
      </c>
      <c r="R30" s="36">
        <f>+R18+R28</f>
        <v>7571830</v>
      </c>
      <c r="S30" s="36">
        <f>SUM(S18+S28)</f>
        <v>7751546</v>
      </c>
      <c r="T30" s="36">
        <f>SUM(T18+T28)</f>
        <v>9112310</v>
      </c>
      <c r="U30" s="36">
        <f>SUM(U18+U28)</f>
        <v>45732024</v>
      </c>
      <c r="V30" s="36">
        <f>SUM(V18+V28)</f>
        <v>86865550</v>
      </c>
      <c r="W30" s="37">
        <v>1</v>
      </c>
    </row>
    <row r="31" ht="10.5" customHeight="1" thickTop="1"/>
    <row r="32" spans="1:22" ht="12.75">
      <c r="A32" s="18"/>
      <c r="H32" s="17"/>
      <c r="V32" s="17" t="s">
        <v>70</v>
      </c>
    </row>
    <row r="33" spans="8:22" ht="12">
      <c r="H33" s="17"/>
      <c r="V33" s="17"/>
    </row>
    <row r="34" ht="12.75">
      <c r="D34" s="15"/>
    </row>
    <row r="36" ht="12">
      <c r="B36" t="s">
        <v>36</v>
      </c>
    </row>
  </sheetData>
  <sheetProtection/>
  <printOptions/>
  <pageMargins left="0.31496062992125984" right="0.4724409448818898" top="2.834645669291339" bottom="1" header="2.0866141732283467" footer="0"/>
  <pageSetup horizontalDpi="360" verticalDpi="360" orientation="landscape" paperSize="9" scale="65" r:id="rId1"/>
  <headerFooter alignWithMargins="0">
    <oddHeader>&amp;C&amp;"Arial,Negrita Cursiva"&amp;24VENTA NACIONAL DE VALORES PARA VINOS NACIONALES E IMPORTADOS 
AÑO 2005 &amp;20(expresado en litros)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00390625" style="0" customWidth="1"/>
    <col min="2" max="2" width="9.140625" style="0" customWidth="1"/>
    <col min="3" max="3" width="8.8515625" style="0" customWidth="1"/>
    <col min="4" max="4" width="10.7109375" style="0" customWidth="1"/>
    <col min="5" max="5" width="10.8515625" style="0" customWidth="1"/>
    <col min="6" max="7" width="10.140625" style="0" customWidth="1"/>
    <col min="8" max="8" width="14.421875" style="0" customWidth="1"/>
    <col min="9" max="10" width="14.421875" style="0" hidden="1" customWidth="1"/>
    <col min="11" max="11" width="10.00390625" style="0" customWidth="1"/>
    <col min="12" max="12" width="17.00390625" style="0" hidden="1" customWidth="1"/>
    <col min="13" max="13" width="0.13671875" style="0" hidden="1" customWidth="1"/>
    <col min="14" max="14" width="10.8515625" style="0" customWidth="1"/>
    <col min="15" max="15" width="0.2890625" style="0" hidden="1" customWidth="1"/>
    <col min="17" max="17" width="17.7109375" style="0" hidden="1" customWidth="1"/>
    <col min="18" max="18" width="13.421875" style="0" customWidth="1"/>
    <col min="19" max="19" width="14.421875" style="0" customWidth="1"/>
    <col min="20" max="20" width="11.140625" style="0" customWidth="1"/>
    <col min="21" max="21" width="14.8515625" style="0" customWidth="1"/>
    <col min="22" max="22" width="12.140625" style="0" customWidth="1"/>
    <col min="23" max="23" width="13.7109375" style="0" customWidth="1"/>
  </cols>
  <sheetData>
    <row r="1" spans="1:23" ht="13.5" thickBot="1" thickTop="1">
      <c r="A1" s="2" t="s">
        <v>55</v>
      </c>
      <c r="B1" s="43" t="s">
        <v>0</v>
      </c>
      <c r="C1" s="43" t="s">
        <v>1</v>
      </c>
      <c r="D1" s="43" t="s">
        <v>2</v>
      </c>
      <c r="E1" s="43" t="s">
        <v>3</v>
      </c>
      <c r="F1" s="43" t="s">
        <v>4</v>
      </c>
      <c r="G1" s="43" t="s">
        <v>5</v>
      </c>
      <c r="H1" s="78" t="s">
        <v>6</v>
      </c>
      <c r="K1" s="43" t="s">
        <v>7</v>
      </c>
      <c r="M1" s="2"/>
      <c r="N1" s="43" t="s">
        <v>8</v>
      </c>
      <c r="P1" s="43" t="s">
        <v>9</v>
      </c>
      <c r="R1" s="43" t="s">
        <v>10</v>
      </c>
      <c r="S1" s="82" t="s">
        <v>11</v>
      </c>
      <c r="T1" s="43" t="s">
        <v>12</v>
      </c>
      <c r="U1" s="46" t="s">
        <v>13</v>
      </c>
      <c r="V1" s="46" t="s">
        <v>14</v>
      </c>
      <c r="W1" s="46" t="s">
        <v>15</v>
      </c>
    </row>
    <row r="2" spans="1:23" ht="13.5" thickBot="1" thickTop="1">
      <c r="A2" s="32" t="s">
        <v>56</v>
      </c>
      <c r="B2" s="79"/>
      <c r="C2" s="31"/>
      <c r="D2" s="31"/>
      <c r="E2" s="31"/>
      <c r="F2" s="31"/>
      <c r="G2" s="31"/>
      <c r="H2" s="61"/>
      <c r="K2" s="80"/>
      <c r="M2" s="32"/>
      <c r="N2" s="80"/>
      <c r="P2" s="31"/>
      <c r="R2" s="31"/>
      <c r="S2" s="31"/>
      <c r="T2" s="31"/>
      <c r="U2" s="64"/>
      <c r="V2" s="64"/>
      <c r="W2" s="64"/>
    </row>
    <row r="3" spans="1:23" ht="13.5" thickBot="1" thickTop="1">
      <c r="A3" s="3" t="s">
        <v>16</v>
      </c>
      <c r="B3" s="4">
        <v>4366550</v>
      </c>
      <c r="C3" s="4">
        <v>4565260</v>
      </c>
      <c r="D3" s="4">
        <v>5466900</v>
      </c>
      <c r="E3" s="4">
        <v>5011880</v>
      </c>
      <c r="F3" s="4">
        <v>4455260</v>
      </c>
      <c r="G3" s="4">
        <v>5117430</v>
      </c>
      <c r="H3" s="5">
        <f aca="true" t="shared" si="0" ref="H3:H17">SUM(B3:G3)</f>
        <v>28983280</v>
      </c>
      <c r="K3" s="4">
        <v>4918970</v>
      </c>
      <c r="M3" s="3"/>
      <c r="N3" s="17">
        <v>4872600</v>
      </c>
      <c r="P3" s="83">
        <v>4789460</v>
      </c>
      <c r="R3" s="83">
        <v>4911110</v>
      </c>
      <c r="S3" s="4">
        <v>5293390</v>
      </c>
      <c r="T3" s="4">
        <v>5778600</v>
      </c>
      <c r="U3" s="65">
        <f aca="true" t="shared" si="1" ref="U3:U17">SUM(K3:T3)</f>
        <v>30564130</v>
      </c>
      <c r="V3" s="73">
        <f aca="true" t="shared" si="2" ref="V3:V17">ROUND(SUM(H3+U3),0)</f>
        <v>59547410</v>
      </c>
      <c r="W3" s="74">
        <f>SUM(V3/V30)</f>
        <v>0.702604642145001</v>
      </c>
    </row>
    <row r="4" spans="1:23" ht="13.5" thickBot="1" thickTop="1">
      <c r="A4" s="3" t="s">
        <v>17</v>
      </c>
      <c r="B4" s="4">
        <v>367220</v>
      </c>
      <c r="C4" s="4">
        <v>409575</v>
      </c>
      <c r="D4" s="4">
        <v>441155</v>
      </c>
      <c r="E4" s="4">
        <v>397110</v>
      </c>
      <c r="F4" s="4">
        <v>390950</v>
      </c>
      <c r="G4" s="4">
        <v>458750</v>
      </c>
      <c r="H4" s="5">
        <f t="shared" si="0"/>
        <v>2464760</v>
      </c>
      <c r="K4" s="4">
        <v>394150</v>
      </c>
      <c r="M4" s="3"/>
      <c r="N4" s="4">
        <v>398450</v>
      </c>
      <c r="P4" s="83">
        <v>425875</v>
      </c>
      <c r="R4" s="83">
        <v>391105</v>
      </c>
      <c r="S4" s="4">
        <v>451640</v>
      </c>
      <c r="T4" s="4">
        <v>482325</v>
      </c>
      <c r="U4" s="65">
        <f t="shared" si="1"/>
        <v>2543545</v>
      </c>
      <c r="V4" s="73">
        <f t="shared" si="2"/>
        <v>5008305</v>
      </c>
      <c r="W4" s="74">
        <f>SUM(V4/V30)</f>
        <v>0.05909339033012551</v>
      </c>
    </row>
    <row r="5" spans="1:23" ht="13.5" thickBot="1" thickTop="1">
      <c r="A5" s="6" t="s">
        <v>18</v>
      </c>
      <c r="B5" s="4">
        <v>321540</v>
      </c>
      <c r="C5" s="4">
        <v>274050</v>
      </c>
      <c r="D5" s="4">
        <v>320010</v>
      </c>
      <c r="E5" s="4">
        <v>287496</v>
      </c>
      <c r="F5" s="4">
        <v>298443</v>
      </c>
      <c r="G5" s="4">
        <v>314001</v>
      </c>
      <c r="H5" s="5">
        <f t="shared" si="0"/>
        <v>1815540</v>
      </c>
      <c r="K5" s="4">
        <v>326190</v>
      </c>
      <c r="M5" s="6"/>
      <c r="N5" s="4">
        <v>288465</v>
      </c>
      <c r="P5" s="84">
        <v>291240</v>
      </c>
      <c r="R5" s="84">
        <v>313425</v>
      </c>
      <c r="S5" s="4">
        <v>336720</v>
      </c>
      <c r="T5" s="4">
        <v>371895</v>
      </c>
      <c r="U5" s="65">
        <f t="shared" si="1"/>
        <v>1927935</v>
      </c>
      <c r="V5" s="73">
        <f t="shared" si="2"/>
        <v>3743475</v>
      </c>
      <c r="W5" s="74">
        <f>SUM(V5/V30)</f>
        <v>0.0441695602336652</v>
      </c>
    </row>
    <row r="6" spans="1:23" ht="13.5" thickBot="1" thickTop="1">
      <c r="A6" s="7" t="s">
        <v>19</v>
      </c>
      <c r="B6" s="4">
        <v>142145</v>
      </c>
      <c r="C6" s="4">
        <v>128145</v>
      </c>
      <c r="D6" s="4">
        <v>163490</v>
      </c>
      <c r="E6" s="4">
        <v>170162</v>
      </c>
      <c r="F6" s="4">
        <v>185515</v>
      </c>
      <c r="G6" s="4">
        <v>240010</v>
      </c>
      <c r="H6" s="5">
        <f t="shared" si="0"/>
        <v>1029467</v>
      </c>
      <c r="K6" s="4">
        <v>188410</v>
      </c>
      <c r="M6" s="7"/>
      <c r="N6" s="4">
        <v>197470</v>
      </c>
      <c r="P6" s="83">
        <v>189749</v>
      </c>
      <c r="R6" s="83">
        <v>200945</v>
      </c>
      <c r="S6" s="83">
        <v>199301</v>
      </c>
      <c r="T6" s="4">
        <v>221560</v>
      </c>
      <c r="U6" s="65">
        <f t="shared" si="1"/>
        <v>1197435</v>
      </c>
      <c r="V6" s="73">
        <f t="shared" si="2"/>
        <v>2226902</v>
      </c>
      <c r="W6" s="74">
        <f>SUM(V6/V30)</f>
        <v>0.026275394392501487</v>
      </c>
    </row>
    <row r="7" spans="1:23" ht="13.5" thickBot="1" thickTop="1">
      <c r="A7" s="3" t="s">
        <v>20</v>
      </c>
      <c r="B7" s="4">
        <v>43900</v>
      </c>
      <c r="C7" s="4">
        <v>97840</v>
      </c>
      <c r="D7" s="4">
        <v>100350</v>
      </c>
      <c r="E7" s="4">
        <v>75569</v>
      </c>
      <c r="F7" s="4">
        <v>128820</v>
      </c>
      <c r="G7" s="4">
        <v>120100</v>
      </c>
      <c r="H7" s="5">
        <f t="shared" si="0"/>
        <v>566579</v>
      </c>
      <c r="K7" s="4">
        <v>130125</v>
      </c>
      <c r="M7" s="3"/>
      <c r="N7" s="4">
        <v>148650</v>
      </c>
      <c r="P7" s="83">
        <v>119480</v>
      </c>
      <c r="R7" s="83">
        <v>112270</v>
      </c>
      <c r="S7" s="4">
        <v>108064</v>
      </c>
      <c r="T7" s="4">
        <v>96122</v>
      </c>
      <c r="U7" s="65">
        <f t="shared" si="1"/>
        <v>714711</v>
      </c>
      <c r="V7" s="73">
        <f t="shared" si="2"/>
        <v>1281290</v>
      </c>
      <c r="W7" s="74">
        <f>SUM(V7/V30)</f>
        <v>0.015118042949877557</v>
      </c>
    </row>
    <row r="8" spans="1:23" ht="13.5" thickBot="1" thickTop="1">
      <c r="A8" s="3" t="s">
        <v>21</v>
      </c>
      <c r="B8" s="4">
        <v>487000</v>
      </c>
      <c r="C8" s="4">
        <v>102000</v>
      </c>
      <c r="D8" s="4">
        <v>158000</v>
      </c>
      <c r="E8" s="4">
        <v>181800</v>
      </c>
      <c r="F8" s="4">
        <v>406920</v>
      </c>
      <c r="G8" s="4">
        <v>370000</v>
      </c>
      <c r="H8" s="5">
        <f t="shared" si="0"/>
        <v>1705720</v>
      </c>
      <c r="K8" s="4">
        <v>447000</v>
      </c>
      <c r="M8" s="3"/>
      <c r="N8" s="4">
        <v>577000</v>
      </c>
      <c r="P8" s="83">
        <v>577000</v>
      </c>
      <c r="R8" s="83">
        <v>508000</v>
      </c>
      <c r="S8" s="4">
        <v>668000</v>
      </c>
      <c r="T8" s="4">
        <v>315000</v>
      </c>
      <c r="U8" s="65">
        <f t="shared" si="1"/>
        <v>3092000</v>
      </c>
      <c r="V8" s="73">
        <f t="shared" si="2"/>
        <v>4797720</v>
      </c>
      <c r="W8" s="74">
        <f>SUM(V8/V30)</f>
        <v>0.05660868111160358</v>
      </c>
    </row>
    <row r="9" spans="1:23" ht="13.5" thickBot="1" thickTop="1">
      <c r="A9" s="6" t="s">
        <v>49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5">
        <f t="shared" si="0"/>
        <v>0</v>
      </c>
      <c r="K9" s="4">
        <v>0</v>
      </c>
      <c r="M9" s="6"/>
      <c r="N9" s="4">
        <v>0</v>
      </c>
      <c r="P9" s="84">
        <v>0</v>
      </c>
      <c r="R9" s="84">
        <v>0</v>
      </c>
      <c r="S9" s="4">
        <v>0</v>
      </c>
      <c r="T9" s="4">
        <v>0</v>
      </c>
      <c r="U9" s="65">
        <f t="shared" si="1"/>
        <v>0</v>
      </c>
      <c r="V9" s="73">
        <f t="shared" si="2"/>
        <v>0</v>
      </c>
      <c r="W9" s="74">
        <f>SUM(V9/V30)</f>
        <v>0</v>
      </c>
    </row>
    <row r="10" spans="1:23" ht="13.5" thickBot="1" thickTop="1">
      <c r="A10" s="3" t="s">
        <v>22</v>
      </c>
      <c r="B10" s="4">
        <v>8025</v>
      </c>
      <c r="C10" s="4">
        <v>188</v>
      </c>
      <c r="D10" s="4">
        <v>8118</v>
      </c>
      <c r="E10" s="4">
        <v>13560</v>
      </c>
      <c r="F10" s="4">
        <v>16834</v>
      </c>
      <c r="G10" s="4">
        <v>4400</v>
      </c>
      <c r="H10" s="5">
        <f t="shared" si="0"/>
        <v>51125</v>
      </c>
      <c r="K10" s="4">
        <v>10250</v>
      </c>
      <c r="M10" s="3"/>
      <c r="N10" s="4">
        <v>19518</v>
      </c>
      <c r="P10" s="83">
        <v>9364</v>
      </c>
      <c r="R10" s="83">
        <v>7515</v>
      </c>
      <c r="S10" s="4">
        <v>18748</v>
      </c>
      <c r="T10" s="4">
        <v>12063</v>
      </c>
      <c r="U10" s="65">
        <f t="shared" si="1"/>
        <v>77458</v>
      </c>
      <c r="V10" s="73">
        <f t="shared" si="2"/>
        <v>128583</v>
      </c>
      <c r="W10" s="74">
        <f>SUM(V10/V30)</f>
        <v>0.0015171610772144524</v>
      </c>
    </row>
    <row r="11" spans="1:23" ht="13.5" thickBot="1" thickTop="1">
      <c r="A11" s="6" t="s">
        <v>23</v>
      </c>
      <c r="B11" s="4">
        <v>0</v>
      </c>
      <c r="C11" s="4">
        <v>390</v>
      </c>
      <c r="D11" s="4">
        <v>390</v>
      </c>
      <c r="E11" s="4">
        <v>0</v>
      </c>
      <c r="F11" s="4">
        <v>795</v>
      </c>
      <c r="G11" s="4">
        <v>545</v>
      </c>
      <c r="H11" s="5">
        <f t="shared" si="0"/>
        <v>2120</v>
      </c>
      <c r="K11" s="4">
        <v>749</v>
      </c>
      <c r="M11" s="6"/>
      <c r="N11" s="4">
        <v>445</v>
      </c>
      <c r="P11" s="84">
        <v>390</v>
      </c>
      <c r="R11" s="84">
        <v>650</v>
      </c>
      <c r="S11" s="89">
        <v>0</v>
      </c>
      <c r="T11" s="4">
        <v>465</v>
      </c>
      <c r="U11" s="65">
        <f t="shared" si="1"/>
        <v>2699</v>
      </c>
      <c r="V11" s="73">
        <f t="shared" si="2"/>
        <v>4819</v>
      </c>
      <c r="W11" s="74">
        <f>SUM(V11/V30)</f>
        <v>5.685976552963025E-05</v>
      </c>
    </row>
    <row r="12" spans="1:25" s="24" customFormat="1" ht="13.5" thickBot="1" thickTop="1">
      <c r="A12" s="23" t="s">
        <v>24</v>
      </c>
      <c r="B12" s="21">
        <v>257743</v>
      </c>
      <c r="C12" s="21">
        <v>157028</v>
      </c>
      <c r="D12" s="21">
        <v>226525</v>
      </c>
      <c r="E12" s="21">
        <v>253453</v>
      </c>
      <c r="F12" s="21">
        <v>244290</v>
      </c>
      <c r="G12" s="21">
        <v>244025</v>
      </c>
      <c r="H12" s="22">
        <f t="shared" si="0"/>
        <v>1383064</v>
      </c>
      <c r="I12"/>
      <c r="J12"/>
      <c r="K12" s="21">
        <v>355608</v>
      </c>
      <c r="L12"/>
      <c r="M12" s="23"/>
      <c r="N12" s="21">
        <v>303876</v>
      </c>
      <c r="O12"/>
      <c r="P12" s="85">
        <v>336336</v>
      </c>
      <c r="Q12"/>
      <c r="R12" s="85">
        <v>359327</v>
      </c>
      <c r="S12" s="21">
        <v>480978</v>
      </c>
      <c r="T12" s="21">
        <v>602015</v>
      </c>
      <c r="U12" s="66">
        <f t="shared" si="1"/>
        <v>2438140</v>
      </c>
      <c r="V12" s="73">
        <f t="shared" si="2"/>
        <v>3821204</v>
      </c>
      <c r="W12" s="75">
        <f>SUM(V12/V30)</f>
        <v>0.04508669090701084</v>
      </c>
      <c r="Y12"/>
    </row>
    <row r="13" spans="1:23" ht="13.5" thickBot="1" thickTop="1">
      <c r="A13" s="6" t="s">
        <v>25</v>
      </c>
      <c r="B13" s="4">
        <v>9204</v>
      </c>
      <c r="C13" s="4">
        <v>51175</v>
      </c>
      <c r="D13" s="4">
        <v>61439</v>
      </c>
      <c r="E13" s="4">
        <v>94144</v>
      </c>
      <c r="F13" s="4">
        <v>24084</v>
      </c>
      <c r="G13" s="4">
        <v>15888</v>
      </c>
      <c r="H13" s="5">
        <f t="shared" si="0"/>
        <v>255934</v>
      </c>
      <c r="K13" s="4">
        <v>87822</v>
      </c>
      <c r="M13" s="6"/>
      <c r="N13" s="4">
        <v>73472</v>
      </c>
      <c r="P13" s="84">
        <v>78368</v>
      </c>
      <c r="R13" s="84">
        <v>40348</v>
      </c>
      <c r="S13" s="4">
        <v>160363</v>
      </c>
      <c r="T13" s="4">
        <v>158263</v>
      </c>
      <c r="U13" s="65">
        <f t="shared" si="1"/>
        <v>598636</v>
      </c>
      <c r="V13" s="73">
        <f t="shared" si="2"/>
        <v>854570</v>
      </c>
      <c r="W13" s="74">
        <f>SUM(V13/V30)</f>
        <v>0.010083139619974294</v>
      </c>
    </row>
    <row r="14" spans="1:23" ht="13.5" thickBot="1" thickTop="1">
      <c r="A14" s="6" t="s">
        <v>26</v>
      </c>
      <c r="B14" s="4">
        <v>0</v>
      </c>
      <c r="C14" s="4">
        <v>0</v>
      </c>
      <c r="D14" s="4">
        <v>1200</v>
      </c>
      <c r="E14" s="4">
        <v>0</v>
      </c>
      <c r="F14" s="4">
        <v>0</v>
      </c>
      <c r="G14" s="4">
        <v>0</v>
      </c>
      <c r="H14" s="5">
        <f t="shared" si="0"/>
        <v>1200</v>
      </c>
      <c r="K14" s="4">
        <v>0</v>
      </c>
      <c r="M14" s="6"/>
      <c r="N14" s="4">
        <v>7500</v>
      </c>
      <c r="P14" s="84">
        <v>3500</v>
      </c>
      <c r="R14" s="84">
        <v>0</v>
      </c>
      <c r="S14" s="4">
        <v>375</v>
      </c>
      <c r="T14" s="4">
        <v>0</v>
      </c>
      <c r="U14" s="65">
        <f t="shared" si="1"/>
        <v>11375</v>
      </c>
      <c r="V14" s="73">
        <f t="shared" si="2"/>
        <v>12575</v>
      </c>
      <c r="W14" s="74">
        <f>SUM(V14/V30)</f>
        <v>0.00014837342841566724</v>
      </c>
    </row>
    <row r="15" spans="1:25" s="24" customFormat="1" ht="13.5" thickBot="1" thickTop="1">
      <c r="A15" s="20" t="s">
        <v>27</v>
      </c>
      <c r="B15" s="21">
        <v>7271</v>
      </c>
      <c r="C15" s="21">
        <v>3248</v>
      </c>
      <c r="D15" s="21">
        <v>4500</v>
      </c>
      <c r="E15" s="21">
        <v>8970</v>
      </c>
      <c r="F15" s="21">
        <v>5985</v>
      </c>
      <c r="G15" s="21">
        <v>2475</v>
      </c>
      <c r="H15" s="22">
        <f t="shared" si="0"/>
        <v>32449</v>
      </c>
      <c r="I15"/>
      <c r="J15"/>
      <c r="K15" s="21">
        <v>6848</v>
      </c>
      <c r="L15"/>
      <c r="M15" s="20"/>
      <c r="N15" s="21">
        <v>5432</v>
      </c>
      <c r="O15"/>
      <c r="P15" s="86">
        <v>13420</v>
      </c>
      <c r="Q15"/>
      <c r="R15" s="86">
        <v>10806</v>
      </c>
      <c r="S15" s="21">
        <v>35292</v>
      </c>
      <c r="T15" s="21">
        <v>26190</v>
      </c>
      <c r="U15" s="66">
        <f t="shared" si="1"/>
        <v>97988</v>
      </c>
      <c r="V15" s="73">
        <f t="shared" si="2"/>
        <v>130437</v>
      </c>
      <c r="W15" s="75">
        <f>SUM(V15/V30)</f>
        <v>0.0015390365711534305</v>
      </c>
      <c r="Y15"/>
    </row>
    <row r="16" spans="1:23" ht="13.5" thickBot="1" thickTop="1">
      <c r="A16" s="6" t="s">
        <v>58</v>
      </c>
      <c r="B16" s="4">
        <v>1175</v>
      </c>
      <c r="C16" s="4">
        <v>750</v>
      </c>
      <c r="D16" s="4">
        <v>975</v>
      </c>
      <c r="E16" s="4">
        <v>225</v>
      </c>
      <c r="F16" s="4">
        <v>0</v>
      </c>
      <c r="G16" s="4">
        <v>1500</v>
      </c>
      <c r="H16" s="5">
        <f t="shared" si="0"/>
        <v>4625</v>
      </c>
      <c r="K16" s="4">
        <v>150</v>
      </c>
      <c r="M16" s="6"/>
      <c r="N16" s="4">
        <v>3550</v>
      </c>
      <c r="P16" s="84">
        <v>947</v>
      </c>
      <c r="R16" s="84">
        <v>3750</v>
      </c>
      <c r="S16" s="4">
        <v>4520</v>
      </c>
      <c r="T16" s="4">
        <v>13489</v>
      </c>
      <c r="U16" s="65">
        <f t="shared" si="1"/>
        <v>26406</v>
      </c>
      <c r="V16" s="73">
        <f t="shared" si="2"/>
        <v>31031</v>
      </c>
      <c r="W16" s="74">
        <f>SUM(V16/V30)</f>
        <v>0.00036613724510270934</v>
      </c>
    </row>
    <row r="17" spans="1:23" ht="13.5" thickBot="1" thickTop="1">
      <c r="A17" s="6" t="s">
        <v>54</v>
      </c>
      <c r="B17" s="4">
        <v>3375</v>
      </c>
      <c r="C17" s="4">
        <v>0</v>
      </c>
      <c r="D17" s="4">
        <v>6750</v>
      </c>
      <c r="E17" s="4">
        <v>4650</v>
      </c>
      <c r="F17" s="4">
        <v>4725</v>
      </c>
      <c r="G17" s="4">
        <v>750</v>
      </c>
      <c r="H17" s="5">
        <f t="shared" si="0"/>
        <v>20250</v>
      </c>
      <c r="K17" s="4">
        <v>4625</v>
      </c>
      <c r="M17" s="6"/>
      <c r="N17" s="4">
        <v>6750</v>
      </c>
      <c r="P17" s="84">
        <v>9186</v>
      </c>
      <c r="R17" s="84">
        <v>16688</v>
      </c>
      <c r="S17" s="4">
        <v>67125</v>
      </c>
      <c r="T17" s="4">
        <v>66950</v>
      </c>
      <c r="U17" s="65">
        <f t="shared" si="1"/>
        <v>171324</v>
      </c>
      <c r="V17" s="73">
        <f t="shared" si="2"/>
        <v>191574</v>
      </c>
      <c r="W17" s="74">
        <f>SUM(V17/V30)</f>
        <v>0.002260396912548949</v>
      </c>
    </row>
    <row r="18" spans="1:23" ht="13.5" thickBot="1" thickTop="1">
      <c r="A18" s="33" t="s">
        <v>29</v>
      </c>
      <c r="B18" s="38">
        <f aca="true" t="shared" si="3" ref="B18:H18">SUM(B3:B17)</f>
        <v>6015148</v>
      </c>
      <c r="C18" s="38">
        <f t="shared" si="3"/>
        <v>5789649</v>
      </c>
      <c r="D18" s="38">
        <f t="shared" si="3"/>
        <v>6959802</v>
      </c>
      <c r="E18" s="38">
        <f t="shared" si="3"/>
        <v>6499019</v>
      </c>
      <c r="F18" s="38">
        <f t="shared" si="3"/>
        <v>6162621</v>
      </c>
      <c r="G18" s="38">
        <f t="shared" si="3"/>
        <v>6889874</v>
      </c>
      <c r="H18" s="77">
        <f t="shared" si="3"/>
        <v>38316113</v>
      </c>
      <c r="K18" s="38">
        <f>SUM(K3:K17)</f>
        <v>6870897</v>
      </c>
      <c r="M18" s="33"/>
      <c r="N18" s="38">
        <f>SUM(N3:N17)</f>
        <v>6903178</v>
      </c>
      <c r="P18" s="88">
        <f>SUM(P3:P17)</f>
        <v>6844315</v>
      </c>
      <c r="R18" s="88">
        <f>SUM(R3:R17)</f>
        <v>6875939</v>
      </c>
      <c r="S18" s="38">
        <f>SUM(S3:S17)</f>
        <v>7824516</v>
      </c>
      <c r="T18" s="38">
        <f>SUM(T3:T17)</f>
        <v>8144937</v>
      </c>
      <c r="U18" s="38">
        <f>SUM(U3:U17)</f>
        <v>43463782</v>
      </c>
      <c r="V18" s="38">
        <f>SUM(V3:V17)</f>
        <v>81779895</v>
      </c>
      <c r="W18" s="39">
        <f>SUM(V18/V30)</f>
        <v>0.9649275066897243</v>
      </c>
    </row>
    <row r="19" spans="1:23" ht="13.5" thickBot="1" thickTop="1">
      <c r="A19" s="72" t="s">
        <v>57</v>
      </c>
      <c r="B19" s="8"/>
      <c r="C19" s="8"/>
      <c r="D19" s="8"/>
      <c r="E19" s="8"/>
      <c r="F19" s="8"/>
      <c r="G19" s="8"/>
      <c r="H19" s="9"/>
      <c r="K19" s="8"/>
      <c r="M19" s="72"/>
      <c r="N19" s="8"/>
      <c r="P19" s="87"/>
      <c r="R19" s="87"/>
      <c r="S19" s="8"/>
      <c r="T19" s="8"/>
      <c r="U19" s="8"/>
      <c r="V19" s="8"/>
      <c r="W19" s="10"/>
    </row>
    <row r="20" spans="1:23" ht="13.5" thickBot="1" thickTop="1">
      <c r="A20" s="6" t="s">
        <v>30</v>
      </c>
      <c r="B20" s="4">
        <v>3596</v>
      </c>
      <c r="C20" s="4">
        <v>0</v>
      </c>
      <c r="D20" s="4">
        <v>121</v>
      </c>
      <c r="E20" s="4">
        <v>86</v>
      </c>
      <c r="F20" s="4">
        <v>0</v>
      </c>
      <c r="G20" s="4">
        <v>0</v>
      </c>
      <c r="H20" s="5">
        <f aca="true" t="shared" si="4" ref="H20:H27">SUM(B20:G20)</f>
        <v>3803</v>
      </c>
      <c r="K20" s="4">
        <v>0</v>
      </c>
      <c r="M20" s="6"/>
      <c r="N20" s="4">
        <v>0</v>
      </c>
      <c r="P20" s="4">
        <v>0</v>
      </c>
      <c r="R20" s="4">
        <v>0</v>
      </c>
      <c r="S20" s="4">
        <v>0</v>
      </c>
      <c r="T20" s="4">
        <v>12591</v>
      </c>
      <c r="U20" s="65">
        <f aca="true" t="shared" si="5" ref="U20:U27">SUM(K20:T20)</f>
        <v>12591</v>
      </c>
      <c r="V20" s="73">
        <f aca="true" t="shared" si="6" ref="V20:V27">SUM(H20+U20)</f>
        <v>16394</v>
      </c>
      <c r="W20" s="74">
        <f>SUM(V20/V30)</f>
        <v>0.00019343411415081101</v>
      </c>
    </row>
    <row r="21" spans="1:23" ht="13.5" thickBot="1" thickTop="1">
      <c r="A21" s="6" t="s">
        <v>21</v>
      </c>
      <c r="B21" s="4">
        <v>95701</v>
      </c>
      <c r="C21" s="4">
        <v>99043</v>
      </c>
      <c r="D21" s="4">
        <v>409581</v>
      </c>
      <c r="E21" s="4">
        <v>193180</v>
      </c>
      <c r="F21" s="4">
        <v>221871</v>
      </c>
      <c r="G21" s="4">
        <v>162267</v>
      </c>
      <c r="H21" s="5">
        <f t="shared" si="4"/>
        <v>1181643</v>
      </c>
      <c r="K21" s="4">
        <v>274917</v>
      </c>
      <c r="M21" s="6"/>
      <c r="N21" s="4">
        <v>33037</v>
      </c>
      <c r="P21" s="4">
        <v>219756</v>
      </c>
      <c r="R21" s="4">
        <v>39204</v>
      </c>
      <c r="S21" s="4">
        <v>171941</v>
      </c>
      <c r="T21" s="4">
        <v>201991</v>
      </c>
      <c r="U21" s="65">
        <f t="shared" si="5"/>
        <v>940846</v>
      </c>
      <c r="V21" s="73">
        <f t="shared" si="6"/>
        <v>2122489</v>
      </c>
      <c r="W21" s="74">
        <f>SUM(V21/V30)</f>
        <v>0.02504341707391977</v>
      </c>
    </row>
    <row r="22" spans="1:23" s="24" customFormat="1" ht="13.5" thickBot="1" thickTop="1">
      <c r="A22" s="25" t="s">
        <v>31</v>
      </c>
      <c r="B22" s="90">
        <v>42393</v>
      </c>
      <c r="C22" s="27">
        <v>30013</v>
      </c>
      <c r="D22" s="21">
        <v>34004</v>
      </c>
      <c r="E22" s="21">
        <v>17073</v>
      </c>
      <c r="F22" s="21">
        <v>14800</v>
      </c>
      <c r="G22" s="21">
        <v>7447</v>
      </c>
      <c r="H22" s="22">
        <f t="shared" si="4"/>
        <v>145730</v>
      </c>
      <c r="I22"/>
      <c r="J22"/>
      <c r="K22" s="21">
        <v>21728</v>
      </c>
      <c r="L22"/>
      <c r="M22" s="25"/>
      <c r="N22" s="21">
        <v>22644</v>
      </c>
      <c r="O22"/>
      <c r="P22" s="21">
        <v>21263</v>
      </c>
      <c r="Q22"/>
      <c r="R22" s="21">
        <v>27695</v>
      </c>
      <c r="S22" s="21">
        <v>73576</v>
      </c>
      <c r="T22" s="21">
        <v>177083</v>
      </c>
      <c r="U22" s="66">
        <f t="shared" si="5"/>
        <v>343989</v>
      </c>
      <c r="V22" s="76">
        <f t="shared" si="6"/>
        <v>489719</v>
      </c>
      <c r="W22" s="75">
        <f>SUM(V22/V30)</f>
        <v>0.005778233557876115</v>
      </c>
    </row>
    <row r="23" spans="1:23" ht="13.5" thickBot="1" thickTop="1">
      <c r="A23" s="3" t="s">
        <v>27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5">
        <f t="shared" si="4"/>
        <v>0</v>
      </c>
      <c r="K23" s="4">
        <v>0</v>
      </c>
      <c r="M23" s="3"/>
      <c r="N23" s="4">
        <v>0</v>
      </c>
      <c r="P23" s="4">
        <v>0</v>
      </c>
      <c r="R23" s="4">
        <v>0</v>
      </c>
      <c r="S23" s="4">
        <v>0</v>
      </c>
      <c r="T23" s="4">
        <v>0</v>
      </c>
      <c r="U23" s="65">
        <f t="shared" si="5"/>
        <v>0</v>
      </c>
      <c r="V23" s="73">
        <f t="shared" si="6"/>
        <v>0</v>
      </c>
      <c r="W23" s="74">
        <f>SUM(V23/V30)</f>
        <v>0</v>
      </c>
    </row>
    <row r="24" spans="1:23" s="24" customFormat="1" ht="13.5" thickBot="1" thickTop="1">
      <c r="A24" s="20" t="s">
        <v>32</v>
      </c>
      <c r="B24" s="21">
        <v>20932</v>
      </c>
      <c r="C24" s="21">
        <v>12013</v>
      </c>
      <c r="D24" s="21">
        <v>2393</v>
      </c>
      <c r="E24" s="21">
        <v>11020</v>
      </c>
      <c r="F24" s="21">
        <v>5371</v>
      </c>
      <c r="G24" s="21">
        <v>4629</v>
      </c>
      <c r="H24" s="22">
        <f t="shared" si="4"/>
        <v>56358</v>
      </c>
      <c r="I24"/>
      <c r="J24"/>
      <c r="K24" s="21">
        <v>9809</v>
      </c>
      <c r="L24"/>
      <c r="M24" s="20"/>
      <c r="N24" s="21">
        <v>0</v>
      </c>
      <c r="O24"/>
      <c r="P24" s="21">
        <v>12021</v>
      </c>
      <c r="Q24"/>
      <c r="R24" s="21">
        <v>7956</v>
      </c>
      <c r="S24" s="21">
        <v>75781</v>
      </c>
      <c r="T24" s="21">
        <v>64168</v>
      </c>
      <c r="U24" s="66">
        <f t="shared" si="5"/>
        <v>169735</v>
      </c>
      <c r="V24" s="76">
        <f t="shared" si="6"/>
        <v>226093</v>
      </c>
      <c r="W24" s="75">
        <f>SUM(V24/V30)</f>
        <v>0.0026676893479748273</v>
      </c>
    </row>
    <row r="25" spans="1:23" ht="13.5" thickBot="1" thickTop="1">
      <c r="A25" s="28" t="s">
        <v>51</v>
      </c>
      <c r="B25" s="4">
        <v>0</v>
      </c>
      <c r="C25" s="17">
        <v>0</v>
      </c>
      <c r="D25" s="4">
        <v>16747</v>
      </c>
      <c r="E25" s="4">
        <v>0</v>
      </c>
      <c r="F25" s="4">
        <v>16747</v>
      </c>
      <c r="G25" s="4">
        <v>16747</v>
      </c>
      <c r="H25" s="5">
        <f t="shared" si="4"/>
        <v>50241</v>
      </c>
      <c r="K25" s="4">
        <v>0</v>
      </c>
      <c r="M25" s="28"/>
      <c r="N25" s="4">
        <v>0</v>
      </c>
      <c r="P25" s="4">
        <v>16747</v>
      </c>
      <c r="R25" s="4">
        <v>0</v>
      </c>
      <c r="S25" s="4">
        <v>33505</v>
      </c>
      <c r="T25" s="4">
        <v>16749</v>
      </c>
      <c r="U25" s="65">
        <f t="shared" si="5"/>
        <v>67001</v>
      </c>
      <c r="V25" s="73">
        <f t="shared" si="6"/>
        <v>117242</v>
      </c>
      <c r="W25" s="74">
        <f>SUM(V25/V30)</f>
        <v>0.0013833477132651816</v>
      </c>
    </row>
    <row r="26" spans="1:23" ht="13.5" thickBot="1" thickTop="1">
      <c r="A26" s="28" t="s">
        <v>52</v>
      </c>
      <c r="B26" s="4">
        <v>0</v>
      </c>
      <c r="C26" s="29">
        <v>0</v>
      </c>
      <c r="D26" s="4">
        <v>0</v>
      </c>
      <c r="E26" s="4">
        <v>0</v>
      </c>
      <c r="F26" s="4">
        <v>0</v>
      </c>
      <c r="G26" s="4">
        <v>0</v>
      </c>
      <c r="H26" s="5">
        <f t="shared" si="4"/>
        <v>0</v>
      </c>
      <c r="K26" s="4">
        <v>0</v>
      </c>
      <c r="M26" s="28"/>
      <c r="N26" s="4">
        <v>0</v>
      </c>
      <c r="P26" s="4">
        <v>0</v>
      </c>
      <c r="R26" s="4">
        <v>0</v>
      </c>
      <c r="S26" s="4">
        <v>0</v>
      </c>
      <c r="T26" s="4">
        <v>0</v>
      </c>
      <c r="U26" s="65">
        <f t="shared" si="5"/>
        <v>0</v>
      </c>
      <c r="V26" s="73">
        <f t="shared" si="6"/>
        <v>0</v>
      </c>
      <c r="W26" s="74">
        <f>SUM(V26/V30)</f>
        <v>0</v>
      </c>
    </row>
    <row r="27" spans="1:23" ht="13.5" thickBot="1" thickTop="1">
      <c r="A27" s="6" t="s">
        <v>26</v>
      </c>
      <c r="B27" s="4">
        <v>0</v>
      </c>
      <c r="C27" s="19">
        <v>0</v>
      </c>
      <c r="D27" s="4">
        <v>540</v>
      </c>
      <c r="E27" s="4">
        <v>0</v>
      </c>
      <c r="F27" s="4">
        <v>0</v>
      </c>
      <c r="G27" s="4">
        <v>0</v>
      </c>
      <c r="H27" s="5">
        <f t="shared" si="4"/>
        <v>540</v>
      </c>
      <c r="K27" s="4">
        <v>0</v>
      </c>
      <c r="M27" s="6"/>
      <c r="N27" s="4">
        <v>0</v>
      </c>
      <c r="P27" s="4">
        <v>0</v>
      </c>
      <c r="R27" s="4">
        <v>0</v>
      </c>
      <c r="S27" s="4">
        <v>0</v>
      </c>
      <c r="T27" s="4">
        <v>0</v>
      </c>
      <c r="U27" s="65">
        <f t="shared" si="5"/>
        <v>0</v>
      </c>
      <c r="V27" s="73">
        <f t="shared" si="6"/>
        <v>540</v>
      </c>
      <c r="W27" s="74">
        <f>SUM(V27/V30)</f>
        <v>6.371503089022688E-06</v>
      </c>
    </row>
    <row r="28" spans="1:23" ht="13.5" thickBot="1" thickTop="1">
      <c r="A28" s="33" t="s">
        <v>33</v>
      </c>
      <c r="B28" s="38">
        <f aca="true" t="shared" si="7" ref="B28:H28">SUM(B20:B27)</f>
        <v>162622</v>
      </c>
      <c r="C28" s="38">
        <f t="shared" si="7"/>
        <v>141069</v>
      </c>
      <c r="D28" s="38">
        <f t="shared" si="7"/>
        <v>463386</v>
      </c>
      <c r="E28" s="38">
        <f t="shared" si="7"/>
        <v>221359</v>
      </c>
      <c r="F28" s="38">
        <f t="shared" si="7"/>
        <v>258789</v>
      </c>
      <c r="G28" s="38">
        <f t="shared" si="7"/>
        <v>191090</v>
      </c>
      <c r="H28" s="77">
        <f t="shared" si="7"/>
        <v>1438315</v>
      </c>
      <c r="K28" s="38">
        <f>SUM(K20:K27)</f>
        <v>306454</v>
      </c>
      <c r="M28" s="33"/>
      <c r="N28" s="38">
        <f>SUM(N20:N27)</f>
        <v>55681</v>
      </c>
      <c r="P28" s="38">
        <f>SUM(P20:P27)</f>
        <v>269787</v>
      </c>
      <c r="R28" s="38">
        <f>SUM(R20:R27)</f>
        <v>74855</v>
      </c>
      <c r="S28" s="38">
        <f>SUM(S20:S27)</f>
        <v>354803</v>
      </c>
      <c r="T28" s="38">
        <f>SUM(T20:T27)</f>
        <v>472582</v>
      </c>
      <c r="U28" s="38">
        <f>SUM(U20:U27)</f>
        <v>1534162</v>
      </c>
      <c r="V28" s="38">
        <f>SUM(V20:V27)</f>
        <v>2972477</v>
      </c>
      <c r="W28" s="39">
        <f>SUM(V28/V30)</f>
        <v>0.03507249331027573</v>
      </c>
    </row>
    <row r="29" spans="1:23" ht="13.5" thickBot="1" thickTop="1">
      <c r="A29" s="11"/>
      <c r="B29" s="12"/>
      <c r="C29" s="12"/>
      <c r="D29" s="12"/>
      <c r="E29" s="12"/>
      <c r="F29" s="12"/>
      <c r="G29" s="12"/>
      <c r="H29" s="13"/>
      <c r="K29" s="12"/>
      <c r="M29" s="11"/>
      <c r="N29" s="12"/>
      <c r="P29" s="11"/>
      <c r="R29" s="11"/>
      <c r="S29" s="12"/>
      <c r="T29" s="12"/>
      <c r="U29" s="12"/>
      <c r="V29" s="12"/>
      <c r="W29" s="14"/>
    </row>
    <row r="30" spans="1:23" ht="13.5" thickBot="1" thickTop="1">
      <c r="A30" s="35" t="s">
        <v>34</v>
      </c>
      <c r="B30" s="36">
        <f aca="true" t="shared" si="8" ref="B30:H30">SUM(B18+B28)</f>
        <v>6177770</v>
      </c>
      <c r="C30" s="36">
        <f t="shared" si="8"/>
        <v>5930718</v>
      </c>
      <c r="D30" s="36">
        <f t="shared" si="8"/>
        <v>7423188</v>
      </c>
      <c r="E30" s="36">
        <f t="shared" si="8"/>
        <v>6720378</v>
      </c>
      <c r="F30" s="36">
        <f t="shared" si="8"/>
        <v>6421410</v>
      </c>
      <c r="G30" s="36">
        <f t="shared" si="8"/>
        <v>7080964</v>
      </c>
      <c r="H30" s="62">
        <f t="shared" si="8"/>
        <v>39754428</v>
      </c>
      <c r="K30" s="36">
        <f>SUM(K18+K28)</f>
        <v>7177351</v>
      </c>
      <c r="M30" s="35"/>
      <c r="N30" s="36">
        <f>SUM(N18+N28)</f>
        <v>6958859</v>
      </c>
      <c r="P30" s="36">
        <f>SUM(P18,P28)</f>
        <v>7114102</v>
      </c>
      <c r="R30" s="36">
        <f>+R18+R28</f>
        <v>6950794</v>
      </c>
      <c r="S30" s="36">
        <f>SUM(S18+S28)</f>
        <v>8179319</v>
      </c>
      <c r="T30" s="36">
        <f>SUM(T18+T28)</f>
        <v>8617519</v>
      </c>
      <c r="U30" s="36">
        <f>SUM(U18+U28)</f>
        <v>44997944</v>
      </c>
      <c r="V30" s="36">
        <f>SUM(V18+V28)</f>
        <v>84752372</v>
      </c>
      <c r="W30" s="37">
        <v>1</v>
      </c>
    </row>
    <row r="31" ht="10.5" customHeight="1" thickTop="1"/>
    <row r="32" spans="1:22" ht="12.75">
      <c r="A32" s="18"/>
      <c r="H32" s="17"/>
      <c r="V32" s="17"/>
    </row>
    <row r="33" spans="8:22" ht="12">
      <c r="H33" s="17"/>
      <c r="V33" s="17"/>
    </row>
    <row r="34" ht="12.75">
      <c r="D34" s="15"/>
    </row>
    <row r="36" ht="12">
      <c r="B36" t="s">
        <v>36</v>
      </c>
    </row>
  </sheetData>
  <sheetProtection/>
  <printOptions/>
  <pageMargins left="0.32" right="0.4724409448818898" top="2.84" bottom="1" header="2.07" footer="0"/>
  <pageSetup horizontalDpi="360" verticalDpi="360" orientation="landscape" paperSize="9" scale="65" r:id="rId1"/>
  <headerFooter alignWithMargins="0">
    <oddHeader>&amp;C&amp;"Arial,Negrita Cursiva"&amp;24VENTA NACIONAL DE VALORES PARA VINOS NACIONALES E IMPORTADOS 
AÑO 2004 &amp;20(expresado en litros)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7">
      <selection activeCell="K32" sqref="K32"/>
    </sheetView>
  </sheetViews>
  <sheetFormatPr defaultColWidth="11.421875" defaultRowHeight="12.75"/>
  <cols>
    <col min="1" max="1" width="19.28125" style="0" customWidth="1"/>
    <col min="2" max="7" width="10.140625" style="0" customWidth="1"/>
    <col min="8" max="8" width="11.28125" style="0" customWidth="1"/>
    <col min="9" max="14" width="10.140625" style="0" customWidth="1"/>
    <col min="15" max="16" width="11.28125" style="0" customWidth="1"/>
    <col min="17" max="17" width="10.140625" style="0" customWidth="1"/>
  </cols>
  <sheetData>
    <row r="1" spans="1:17" ht="15" thickBot="1" thickTop="1">
      <c r="A1" s="91"/>
      <c r="B1" s="92" t="s">
        <v>0</v>
      </c>
      <c r="C1" s="92" t="s">
        <v>72</v>
      </c>
      <c r="D1" s="92" t="s">
        <v>2</v>
      </c>
      <c r="E1" s="92" t="s">
        <v>3</v>
      </c>
      <c r="F1" s="92" t="s">
        <v>4</v>
      </c>
      <c r="G1" s="92" t="s">
        <v>5</v>
      </c>
      <c r="H1" s="93" t="s">
        <v>63</v>
      </c>
      <c r="I1" s="92" t="s">
        <v>7</v>
      </c>
      <c r="J1" s="92" t="s">
        <v>8</v>
      </c>
      <c r="K1" s="92" t="s">
        <v>73</v>
      </c>
      <c r="L1" s="92" t="s">
        <v>74</v>
      </c>
      <c r="M1" s="94" t="s">
        <v>75</v>
      </c>
      <c r="N1" s="92" t="s">
        <v>76</v>
      </c>
      <c r="O1" s="95" t="s">
        <v>71</v>
      </c>
      <c r="P1" s="95" t="s">
        <v>14</v>
      </c>
      <c r="Q1" s="95" t="s">
        <v>78</v>
      </c>
    </row>
    <row r="2" spans="1:17" ht="15" thickBot="1" thickTop="1">
      <c r="A2" s="96" t="s">
        <v>56</v>
      </c>
      <c r="B2" s="97"/>
      <c r="C2" s="98"/>
      <c r="D2" s="98"/>
      <c r="E2" s="98"/>
      <c r="F2" s="98"/>
      <c r="G2" s="98"/>
      <c r="H2" s="99" t="s">
        <v>77</v>
      </c>
      <c r="I2" s="100"/>
      <c r="J2" s="139"/>
      <c r="K2" s="98"/>
      <c r="L2" s="98"/>
      <c r="M2" s="98"/>
      <c r="N2" s="98"/>
      <c r="O2" s="101" t="s">
        <v>77</v>
      </c>
      <c r="P2" s="102"/>
      <c r="Q2" s="102"/>
    </row>
    <row r="3" spans="1:17" ht="15" thickBot="1" thickTop="1">
      <c r="A3" s="103" t="s">
        <v>16</v>
      </c>
      <c r="B3" s="104">
        <v>1042970</v>
      </c>
      <c r="C3" s="104">
        <v>1551990</v>
      </c>
      <c r="D3" s="104">
        <v>1756080</v>
      </c>
      <c r="E3" s="104">
        <v>1540510</v>
      </c>
      <c r="F3" s="104">
        <v>1604000</v>
      </c>
      <c r="G3" s="104">
        <v>1762220</v>
      </c>
      <c r="H3" s="105">
        <f aca="true" t="shared" si="0" ref="H3:H16">SUM(B3:G3)</f>
        <v>9257770</v>
      </c>
      <c r="I3" s="104">
        <v>1351600</v>
      </c>
      <c r="J3" s="104">
        <v>1438340</v>
      </c>
      <c r="K3" s="107">
        <v>1428000</v>
      </c>
      <c r="L3" s="107">
        <v>1493620</v>
      </c>
      <c r="M3" s="104">
        <v>1540980</v>
      </c>
      <c r="N3" s="104">
        <v>1672360</v>
      </c>
      <c r="O3" s="108">
        <f aca="true" t="shared" si="1" ref="O3:O16">SUM(I3:N3)</f>
        <v>8924900</v>
      </c>
      <c r="P3" s="109">
        <f aca="true" t="shared" si="2" ref="P3:P16">SUM(H3+O3)</f>
        <v>18182670</v>
      </c>
      <c r="Q3" s="110">
        <f>SUM(P3/$P$28)</f>
        <v>0.2561876903152406</v>
      </c>
    </row>
    <row r="4" spans="1:17" ht="15" thickBot="1" thickTop="1">
      <c r="A4" s="103" t="s">
        <v>17</v>
      </c>
      <c r="B4" s="104">
        <v>283250</v>
      </c>
      <c r="C4" s="104">
        <v>620145</v>
      </c>
      <c r="D4" s="104">
        <v>480725</v>
      </c>
      <c r="E4" s="104">
        <v>454400</v>
      </c>
      <c r="F4" s="104">
        <v>449400</v>
      </c>
      <c r="G4" s="104">
        <v>547870</v>
      </c>
      <c r="H4" s="105">
        <f t="shared" si="0"/>
        <v>2835790</v>
      </c>
      <c r="I4" s="104">
        <v>420100</v>
      </c>
      <c r="J4" s="104">
        <v>508075</v>
      </c>
      <c r="K4" s="107">
        <v>467700</v>
      </c>
      <c r="L4" s="107">
        <v>477025</v>
      </c>
      <c r="M4" s="104">
        <v>526340</v>
      </c>
      <c r="N4" s="104">
        <v>519065</v>
      </c>
      <c r="O4" s="108">
        <f t="shared" si="1"/>
        <v>2918305</v>
      </c>
      <c r="P4" s="109">
        <f t="shared" si="2"/>
        <v>5754095</v>
      </c>
      <c r="Q4" s="110">
        <f aca="true" t="shared" si="3" ref="Q4:Q25">SUM(P4/$P$28)</f>
        <v>0.08107325865257821</v>
      </c>
    </row>
    <row r="5" spans="1:17" ht="15" thickBot="1" thickTop="1">
      <c r="A5" s="111" t="s">
        <v>18</v>
      </c>
      <c r="B5" s="104">
        <v>256422</v>
      </c>
      <c r="C5" s="104">
        <v>569781</v>
      </c>
      <c r="D5" s="104">
        <v>394110</v>
      </c>
      <c r="E5" s="104">
        <v>484173</v>
      </c>
      <c r="F5" s="104">
        <v>479583</v>
      </c>
      <c r="G5" s="104">
        <v>611310</v>
      </c>
      <c r="H5" s="105">
        <f t="shared" si="0"/>
        <v>2795379</v>
      </c>
      <c r="I5" s="104">
        <v>395400</v>
      </c>
      <c r="J5" s="104">
        <v>488874</v>
      </c>
      <c r="K5" s="112">
        <v>537510</v>
      </c>
      <c r="L5" s="112">
        <v>360363</v>
      </c>
      <c r="M5" s="104">
        <v>368748</v>
      </c>
      <c r="N5" s="104">
        <v>536520</v>
      </c>
      <c r="O5" s="108">
        <f t="shared" si="1"/>
        <v>2687415</v>
      </c>
      <c r="P5" s="109">
        <f t="shared" si="2"/>
        <v>5482794</v>
      </c>
      <c r="Q5" s="110">
        <f t="shared" si="3"/>
        <v>0.07725071902719782</v>
      </c>
    </row>
    <row r="6" spans="1:17" ht="15" thickBot="1" thickTop="1">
      <c r="A6" s="113" t="s">
        <v>19</v>
      </c>
      <c r="B6" s="104">
        <v>221800</v>
      </c>
      <c r="C6" s="104">
        <v>300120</v>
      </c>
      <c r="D6" s="104">
        <v>156605</v>
      </c>
      <c r="E6" s="104">
        <v>328325</v>
      </c>
      <c r="F6" s="104">
        <v>347323</v>
      </c>
      <c r="G6" s="104">
        <v>356350</v>
      </c>
      <c r="H6" s="105">
        <f t="shared" si="0"/>
        <v>1710523</v>
      </c>
      <c r="I6" s="104">
        <v>399365</v>
      </c>
      <c r="J6" s="104">
        <v>356691</v>
      </c>
      <c r="K6" s="107">
        <v>307739</v>
      </c>
      <c r="L6" s="107">
        <v>310025</v>
      </c>
      <c r="M6" s="107">
        <v>274149</v>
      </c>
      <c r="N6" s="104">
        <v>329549</v>
      </c>
      <c r="O6" s="108">
        <f t="shared" si="1"/>
        <v>1977518</v>
      </c>
      <c r="P6" s="109">
        <f t="shared" si="2"/>
        <v>3688041</v>
      </c>
      <c r="Q6" s="110">
        <f t="shared" si="3"/>
        <v>0.051963254328319775</v>
      </c>
    </row>
    <row r="7" spans="1:17" ht="15" thickBot="1" thickTop="1">
      <c r="A7" s="103" t="s">
        <v>20</v>
      </c>
      <c r="B7" s="104">
        <v>25200</v>
      </c>
      <c r="C7" s="104">
        <v>26030</v>
      </c>
      <c r="D7" s="104">
        <v>18600</v>
      </c>
      <c r="E7" s="104">
        <v>29300</v>
      </c>
      <c r="F7" s="104">
        <v>29700</v>
      </c>
      <c r="G7" s="104">
        <v>33800</v>
      </c>
      <c r="H7" s="105">
        <f t="shared" si="0"/>
        <v>162630</v>
      </c>
      <c r="I7" s="104">
        <v>34350</v>
      </c>
      <c r="J7" s="104">
        <v>36250</v>
      </c>
      <c r="K7" s="107">
        <v>32000</v>
      </c>
      <c r="L7" s="107">
        <v>21820</v>
      </c>
      <c r="M7" s="104">
        <v>29100</v>
      </c>
      <c r="N7" s="104">
        <v>42400</v>
      </c>
      <c r="O7" s="108">
        <f t="shared" si="1"/>
        <v>195920</v>
      </c>
      <c r="P7" s="109">
        <f t="shared" si="2"/>
        <v>358550</v>
      </c>
      <c r="Q7" s="110">
        <f t="shared" si="3"/>
        <v>0.0050518486208312365</v>
      </c>
    </row>
    <row r="8" spans="1:17" ht="15" thickBot="1" thickTop="1">
      <c r="A8" s="103" t="s">
        <v>21</v>
      </c>
      <c r="B8" s="104">
        <v>1770000</v>
      </c>
      <c r="C8" s="104">
        <v>2253000</v>
      </c>
      <c r="D8" s="104">
        <v>886000</v>
      </c>
      <c r="E8" s="104">
        <v>659000</v>
      </c>
      <c r="F8" s="104">
        <v>1642000</v>
      </c>
      <c r="G8" s="104">
        <v>3398000</v>
      </c>
      <c r="H8" s="105">
        <f t="shared" si="0"/>
        <v>10608000</v>
      </c>
      <c r="I8" s="104">
        <v>2274000</v>
      </c>
      <c r="J8" s="104">
        <v>2968000</v>
      </c>
      <c r="K8" s="107">
        <v>1681500</v>
      </c>
      <c r="L8" s="107">
        <v>1981000</v>
      </c>
      <c r="M8" s="104">
        <v>3052000</v>
      </c>
      <c r="N8" s="104">
        <v>3514800</v>
      </c>
      <c r="O8" s="108">
        <f t="shared" si="1"/>
        <v>15471300</v>
      </c>
      <c r="P8" s="109">
        <f t="shared" si="2"/>
        <v>26079300</v>
      </c>
      <c r="Q8" s="110">
        <f t="shared" si="3"/>
        <v>0.36744854479778016</v>
      </c>
    </row>
    <row r="9" spans="1:17" ht="15" thickBot="1" thickTop="1">
      <c r="A9" s="103" t="s">
        <v>22</v>
      </c>
      <c r="B9" s="104">
        <v>8325</v>
      </c>
      <c r="C9" s="104">
        <v>21315</v>
      </c>
      <c r="D9" s="104">
        <v>10200</v>
      </c>
      <c r="E9" s="104">
        <v>8550</v>
      </c>
      <c r="F9" s="104">
        <v>17362</v>
      </c>
      <c r="G9" s="104">
        <v>20588</v>
      </c>
      <c r="H9" s="105">
        <f t="shared" si="0"/>
        <v>86340</v>
      </c>
      <c r="I9" s="104">
        <v>24855</v>
      </c>
      <c r="J9" s="104">
        <v>24185</v>
      </c>
      <c r="K9" s="107">
        <v>17025</v>
      </c>
      <c r="L9" s="107">
        <v>69980</v>
      </c>
      <c r="M9" s="104">
        <v>131282</v>
      </c>
      <c r="N9" s="104">
        <v>95093</v>
      </c>
      <c r="O9" s="108">
        <f t="shared" si="1"/>
        <v>362420</v>
      </c>
      <c r="P9" s="109">
        <f t="shared" si="2"/>
        <v>448760</v>
      </c>
      <c r="Q9" s="110">
        <f t="shared" si="3"/>
        <v>0.0063228771080301935</v>
      </c>
    </row>
    <row r="10" spans="1:17" ht="15" thickBot="1" thickTop="1">
      <c r="A10" s="111" t="s">
        <v>23</v>
      </c>
      <c r="B10" s="104">
        <v>3412</v>
      </c>
      <c r="C10" s="104">
        <v>2778</v>
      </c>
      <c r="D10" s="104">
        <v>1292</v>
      </c>
      <c r="E10" s="104">
        <v>538</v>
      </c>
      <c r="F10" s="104">
        <v>263</v>
      </c>
      <c r="G10" s="104">
        <v>37</v>
      </c>
      <c r="H10" s="105">
        <f t="shared" si="0"/>
        <v>8320</v>
      </c>
      <c r="I10" s="104">
        <v>660</v>
      </c>
      <c r="J10" s="104">
        <v>517</v>
      </c>
      <c r="K10" s="112">
        <v>900</v>
      </c>
      <c r="L10" s="112">
        <v>588</v>
      </c>
      <c r="M10" s="104">
        <v>3362</v>
      </c>
      <c r="N10" s="104">
        <v>4298</v>
      </c>
      <c r="O10" s="108">
        <f t="shared" si="1"/>
        <v>10325</v>
      </c>
      <c r="P10" s="109">
        <f t="shared" si="2"/>
        <v>18645</v>
      </c>
      <c r="Q10" s="110">
        <f t="shared" si="3"/>
        <v>0.000262701764148371</v>
      </c>
    </row>
    <row r="11" spans="1:17" ht="15" thickBot="1" thickTop="1">
      <c r="A11" s="114" t="s">
        <v>24</v>
      </c>
      <c r="B11" s="115">
        <v>170925</v>
      </c>
      <c r="C11" s="115">
        <v>157323</v>
      </c>
      <c r="D11" s="115">
        <v>170840</v>
      </c>
      <c r="E11" s="115">
        <v>315887</v>
      </c>
      <c r="F11" s="115">
        <v>331390</v>
      </c>
      <c r="G11" s="115">
        <v>550567</v>
      </c>
      <c r="H11" s="105">
        <f t="shared" si="0"/>
        <v>1696932</v>
      </c>
      <c r="I11" s="115">
        <v>487036</v>
      </c>
      <c r="J11" s="115">
        <v>441405</v>
      </c>
      <c r="K11" s="116">
        <v>493188</v>
      </c>
      <c r="L11" s="116">
        <v>567499</v>
      </c>
      <c r="M11" s="115">
        <v>457700</v>
      </c>
      <c r="N11" s="115">
        <v>667654</v>
      </c>
      <c r="O11" s="108">
        <f t="shared" si="1"/>
        <v>3114482</v>
      </c>
      <c r="P11" s="109">
        <f t="shared" si="2"/>
        <v>4811414</v>
      </c>
      <c r="Q11" s="110">
        <f t="shared" si="3"/>
        <v>0.06779120117179781</v>
      </c>
    </row>
    <row r="12" spans="1:17" ht="15" thickBot="1" thickTop="1">
      <c r="A12" s="111" t="s">
        <v>25</v>
      </c>
      <c r="B12" s="104">
        <v>1175</v>
      </c>
      <c r="C12" s="104">
        <v>67166</v>
      </c>
      <c r="D12" s="104">
        <v>63918</v>
      </c>
      <c r="E12" s="104">
        <v>2000</v>
      </c>
      <c r="F12" s="104">
        <v>7515</v>
      </c>
      <c r="G12" s="104">
        <v>4820</v>
      </c>
      <c r="H12" s="105">
        <f t="shared" si="0"/>
        <v>146594</v>
      </c>
      <c r="I12" s="104">
        <v>4944</v>
      </c>
      <c r="J12" s="104">
        <v>6571</v>
      </c>
      <c r="K12" s="112">
        <v>8620</v>
      </c>
      <c r="L12" s="112">
        <v>8083</v>
      </c>
      <c r="M12" s="104">
        <v>9422</v>
      </c>
      <c r="N12" s="104">
        <v>12197</v>
      </c>
      <c r="O12" s="108">
        <f t="shared" si="1"/>
        <v>49837</v>
      </c>
      <c r="P12" s="109">
        <f t="shared" si="2"/>
        <v>196431</v>
      </c>
      <c r="Q12" s="110">
        <f t="shared" si="3"/>
        <v>0.0027676465665555728</v>
      </c>
    </row>
    <row r="13" spans="1:17" ht="15" thickBot="1" thickTop="1">
      <c r="A13" s="111" t="s">
        <v>26</v>
      </c>
      <c r="B13" s="104">
        <v>750</v>
      </c>
      <c r="C13" s="104">
        <v>2880</v>
      </c>
      <c r="D13" s="104">
        <v>46300</v>
      </c>
      <c r="E13" s="104">
        <v>4500</v>
      </c>
      <c r="F13" s="104">
        <v>33535</v>
      </c>
      <c r="G13" s="104">
        <v>2880</v>
      </c>
      <c r="H13" s="105">
        <f t="shared" si="0"/>
        <v>90845</v>
      </c>
      <c r="I13" s="104">
        <v>0</v>
      </c>
      <c r="J13" s="104">
        <v>36126</v>
      </c>
      <c r="K13" s="112">
        <v>3690</v>
      </c>
      <c r="L13" s="112">
        <v>0</v>
      </c>
      <c r="M13" s="104">
        <v>375</v>
      </c>
      <c r="N13" s="104">
        <v>2940</v>
      </c>
      <c r="O13" s="108">
        <f t="shared" si="1"/>
        <v>43131</v>
      </c>
      <c r="P13" s="109">
        <f t="shared" si="2"/>
        <v>133976</v>
      </c>
      <c r="Q13" s="110">
        <f t="shared" si="3"/>
        <v>0.0018876766722200134</v>
      </c>
    </row>
    <row r="14" spans="1:17" ht="15" thickBot="1" thickTop="1">
      <c r="A14" s="117" t="s">
        <v>79</v>
      </c>
      <c r="B14" s="115">
        <v>900</v>
      </c>
      <c r="C14" s="115">
        <v>6150</v>
      </c>
      <c r="D14" s="115">
        <v>5725</v>
      </c>
      <c r="E14" s="115">
        <v>6220</v>
      </c>
      <c r="F14" s="115">
        <v>7615</v>
      </c>
      <c r="G14" s="115">
        <v>2192</v>
      </c>
      <c r="H14" s="105">
        <f t="shared" si="0"/>
        <v>28802</v>
      </c>
      <c r="I14" s="115">
        <v>375</v>
      </c>
      <c r="J14" s="115">
        <v>400</v>
      </c>
      <c r="K14" s="118">
        <v>3725</v>
      </c>
      <c r="L14" s="118">
        <v>2960</v>
      </c>
      <c r="M14" s="115">
        <v>1175</v>
      </c>
      <c r="N14" s="115">
        <v>920</v>
      </c>
      <c r="O14" s="108">
        <f t="shared" si="1"/>
        <v>9555</v>
      </c>
      <c r="P14" s="109">
        <f t="shared" si="2"/>
        <v>38357</v>
      </c>
      <c r="Q14" s="110">
        <f t="shared" si="3"/>
        <v>0.0005404371985754392</v>
      </c>
    </row>
    <row r="15" spans="1:17" ht="15" thickBot="1" thickTop="1">
      <c r="A15" s="111" t="s">
        <v>58</v>
      </c>
      <c r="B15" s="104">
        <v>930</v>
      </c>
      <c r="C15" s="104">
        <v>187</v>
      </c>
      <c r="D15" s="104">
        <v>1137</v>
      </c>
      <c r="E15" s="104">
        <v>1334</v>
      </c>
      <c r="F15" s="104">
        <v>2485</v>
      </c>
      <c r="G15" s="104">
        <v>550</v>
      </c>
      <c r="H15" s="105">
        <f t="shared" si="0"/>
        <v>6623</v>
      </c>
      <c r="I15" s="104">
        <v>2228</v>
      </c>
      <c r="J15" s="104">
        <v>1190</v>
      </c>
      <c r="K15" s="112">
        <v>1225</v>
      </c>
      <c r="L15" s="112">
        <v>11178</v>
      </c>
      <c r="M15" s="104">
        <v>4425</v>
      </c>
      <c r="N15" s="104">
        <v>3107</v>
      </c>
      <c r="O15" s="108">
        <f t="shared" si="1"/>
        <v>23353</v>
      </c>
      <c r="P15" s="109">
        <f t="shared" si="2"/>
        <v>29976</v>
      </c>
      <c r="Q15" s="110">
        <f t="shared" si="3"/>
        <v>0.0004223517340901887</v>
      </c>
    </row>
    <row r="16" spans="1:17" ht="15" thickBot="1" thickTop="1">
      <c r="A16" s="111" t="s">
        <v>54</v>
      </c>
      <c r="B16" s="104">
        <v>4575</v>
      </c>
      <c r="C16" s="104">
        <v>345</v>
      </c>
      <c r="D16" s="104">
        <v>0</v>
      </c>
      <c r="E16" s="104">
        <v>90</v>
      </c>
      <c r="F16" s="104">
        <v>1163</v>
      </c>
      <c r="G16" s="104">
        <v>750</v>
      </c>
      <c r="H16" s="105">
        <f t="shared" si="0"/>
        <v>6923</v>
      </c>
      <c r="I16" s="104">
        <v>0</v>
      </c>
      <c r="J16" s="104">
        <v>4988</v>
      </c>
      <c r="K16" s="112">
        <v>4808</v>
      </c>
      <c r="L16" s="112">
        <v>12090</v>
      </c>
      <c r="M16" s="104">
        <v>41278</v>
      </c>
      <c r="N16" s="104">
        <v>24810</v>
      </c>
      <c r="O16" s="108">
        <f t="shared" si="1"/>
        <v>87974</v>
      </c>
      <c r="P16" s="109">
        <f t="shared" si="2"/>
        <v>94897</v>
      </c>
      <c r="Q16" s="110">
        <f t="shared" si="3"/>
        <v>0.001337066737054865</v>
      </c>
    </row>
    <row r="17" spans="1:17" ht="15" thickBot="1" thickTop="1">
      <c r="A17" s="119" t="s">
        <v>29</v>
      </c>
      <c r="B17" s="120">
        <f>SUM(B3:B16)</f>
        <v>3790634</v>
      </c>
      <c r="C17" s="120">
        <f aca="true" t="shared" si="4" ref="C17:H17">SUM(C3:C16)</f>
        <v>5579210</v>
      </c>
      <c r="D17" s="120">
        <f t="shared" si="4"/>
        <v>3991532</v>
      </c>
      <c r="E17" s="120">
        <f t="shared" si="4"/>
        <v>3834827</v>
      </c>
      <c r="F17" s="120">
        <f>SUM(F3:F16)</f>
        <v>4953334</v>
      </c>
      <c r="G17" s="120">
        <f t="shared" si="4"/>
        <v>7291934</v>
      </c>
      <c r="H17" s="121">
        <f t="shared" si="4"/>
        <v>29441471</v>
      </c>
      <c r="I17" s="120">
        <f>SUM(I3:I16)</f>
        <v>5394913</v>
      </c>
      <c r="J17" s="120">
        <f aca="true" t="shared" si="5" ref="J17:P17">SUM(J3:J16)</f>
        <v>6311612</v>
      </c>
      <c r="K17" s="120">
        <f t="shared" si="5"/>
        <v>4987630</v>
      </c>
      <c r="L17" s="120">
        <f t="shared" si="5"/>
        <v>5316231</v>
      </c>
      <c r="M17" s="120">
        <f t="shared" si="5"/>
        <v>6440336</v>
      </c>
      <c r="N17" s="120">
        <f>SUM(N3:N16)</f>
        <v>7425713</v>
      </c>
      <c r="O17" s="120">
        <f t="shared" si="5"/>
        <v>35876435</v>
      </c>
      <c r="P17" s="120">
        <f t="shared" si="5"/>
        <v>65317906</v>
      </c>
      <c r="Q17" s="140">
        <f t="shared" si="3"/>
        <v>0.9203072746944202</v>
      </c>
    </row>
    <row r="18" spans="1:17" ht="15" thickBot="1" thickTop="1">
      <c r="A18" s="123" t="s">
        <v>57</v>
      </c>
      <c r="B18" s="124"/>
      <c r="C18" s="124"/>
      <c r="D18" s="124"/>
      <c r="E18" s="124"/>
      <c r="F18" s="124"/>
      <c r="G18" s="124"/>
      <c r="H18" s="125"/>
      <c r="I18" s="124"/>
      <c r="J18" s="124"/>
      <c r="K18" s="126"/>
      <c r="L18" s="126"/>
      <c r="M18" s="124"/>
      <c r="N18" s="124"/>
      <c r="O18" s="124"/>
      <c r="P18" s="124"/>
      <c r="Q18" s="110"/>
    </row>
    <row r="19" spans="1:17" ht="15" thickBot="1" thickTop="1">
      <c r="A19" s="111" t="s">
        <v>80</v>
      </c>
      <c r="B19" s="104">
        <v>17372</v>
      </c>
      <c r="C19" s="104">
        <v>14231</v>
      </c>
      <c r="D19" s="104">
        <v>27349</v>
      </c>
      <c r="E19" s="104">
        <v>6953</v>
      </c>
      <c r="F19" s="104">
        <v>51513</v>
      </c>
      <c r="G19" s="104">
        <v>31942</v>
      </c>
      <c r="H19" s="105">
        <f aca="true" t="shared" si="6" ref="H19:H26">SUM(B19:G19)</f>
        <v>149360</v>
      </c>
      <c r="I19" s="104">
        <v>27582</v>
      </c>
      <c r="J19" s="104">
        <v>44677</v>
      </c>
      <c r="K19" s="104">
        <v>37317</v>
      </c>
      <c r="L19" s="104">
        <v>31124</v>
      </c>
      <c r="M19" s="104">
        <v>109144</v>
      </c>
      <c r="N19" s="104">
        <v>18140</v>
      </c>
      <c r="O19" s="108">
        <f aca="true" t="shared" si="7" ref="O19:O25">SUM(I19:N19)</f>
        <v>267984</v>
      </c>
      <c r="P19" s="109">
        <f aca="true" t="shared" si="8" ref="P19:P25">SUM(H19+O19)</f>
        <v>417344</v>
      </c>
      <c r="Q19" s="110">
        <f t="shared" si="3"/>
        <v>0.005880236259412053</v>
      </c>
    </row>
    <row r="20" spans="1:17" ht="15" thickBot="1" thickTop="1">
      <c r="A20" s="111" t="s">
        <v>21</v>
      </c>
      <c r="B20" s="104">
        <v>156430</v>
      </c>
      <c r="C20" s="104">
        <v>73435</v>
      </c>
      <c r="D20" s="104">
        <v>124345</v>
      </c>
      <c r="E20" s="104">
        <v>51810</v>
      </c>
      <c r="F20" s="104">
        <v>0</v>
      </c>
      <c r="G20" s="104">
        <v>24465</v>
      </c>
      <c r="H20" s="105">
        <f t="shared" si="6"/>
        <v>430485</v>
      </c>
      <c r="I20" s="104">
        <v>26440</v>
      </c>
      <c r="J20" s="104">
        <v>146835</v>
      </c>
      <c r="K20" s="104">
        <v>42076</v>
      </c>
      <c r="L20" s="104">
        <v>14275</v>
      </c>
      <c r="M20" s="104">
        <v>0</v>
      </c>
      <c r="N20" s="104">
        <v>55345</v>
      </c>
      <c r="O20" s="108">
        <f t="shared" si="7"/>
        <v>284971</v>
      </c>
      <c r="P20" s="109">
        <f t="shared" si="8"/>
        <v>715456</v>
      </c>
      <c r="Q20" s="110">
        <f t="shared" si="3"/>
        <v>0.01008053383590973</v>
      </c>
    </row>
    <row r="21" spans="1:17" ht="15" thickBot="1" thickTop="1">
      <c r="A21" s="128" t="s">
        <v>31</v>
      </c>
      <c r="B21" s="129">
        <v>223717</v>
      </c>
      <c r="C21" s="130">
        <v>159878</v>
      </c>
      <c r="D21" s="115">
        <v>366171</v>
      </c>
      <c r="E21" s="115">
        <v>312628</v>
      </c>
      <c r="F21" s="115">
        <v>276484</v>
      </c>
      <c r="G21" s="115">
        <v>319843</v>
      </c>
      <c r="H21" s="105">
        <f t="shared" si="6"/>
        <v>1658721</v>
      </c>
      <c r="I21" s="115">
        <v>343239</v>
      </c>
      <c r="J21" s="115">
        <v>355653</v>
      </c>
      <c r="K21" s="115">
        <v>318034</v>
      </c>
      <c r="L21" s="115">
        <v>440600</v>
      </c>
      <c r="M21" s="115">
        <v>257840</v>
      </c>
      <c r="N21" s="115">
        <v>454772</v>
      </c>
      <c r="O21" s="108">
        <f t="shared" si="7"/>
        <v>2170138</v>
      </c>
      <c r="P21" s="109">
        <f t="shared" si="8"/>
        <v>3828859</v>
      </c>
      <c r="Q21" s="110">
        <f t="shared" si="3"/>
        <v>0.05394733247387329</v>
      </c>
    </row>
    <row r="22" spans="1:17" ht="15" thickBot="1" thickTop="1">
      <c r="A22" s="103" t="s">
        <v>79</v>
      </c>
      <c r="B22" s="104">
        <v>1118</v>
      </c>
      <c r="C22" s="104">
        <v>217</v>
      </c>
      <c r="D22" s="104">
        <v>0</v>
      </c>
      <c r="E22" s="104">
        <v>5490</v>
      </c>
      <c r="F22" s="104">
        <v>0</v>
      </c>
      <c r="G22" s="104">
        <v>1756</v>
      </c>
      <c r="H22" s="105">
        <f t="shared" si="6"/>
        <v>8581</v>
      </c>
      <c r="I22" s="104">
        <v>0</v>
      </c>
      <c r="J22" s="104">
        <v>3485</v>
      </c>
      <c r="K22" s="104">
        <v>6605</v>
      </c>
      <c r="L22" s="104">
        <v>2505</v>
      </c>
      <c r="M22" s="104">
        <v>19864</v>
      </c>
      <c r="N22" s="104">
        <v>824</v>
      </c>
      <c r="O22" s="108">
        <f t="shared" si="7"/>
        <v>33283</v>
      </c>
      <c r="P22" s="109">
        <f t="shared" si="8"/>
        <v>41864</v>
      </c>
      <c r="Q22" s="110">
        <f t="shared" si="3"/>
        <v>0.0005898496462487209</v>
      </c>
    </row>
    <row r="23" spans="1:17" ht="15" thickBot="1" thickTop="1">
      <c r="A23" s="117" t="s">
        <v>32</v>
      </c>
      <c r="B23" s="115">
        <v>15350</v>
      </c>
      <c r="C23" s="115">
        <v>8050</v>
      </c>
      <c r="D23" s="115">
        <v>16225</v>
      </c>
      <c r="E23" s="115">
        <v>6283</v>
      </c>
      <c r="F23" s="115">
        <v>10536</v>
      </c>
      <c r="G23" s="115">
        <v>1046</v>
      </c>
      <c r="H23" s="105">
        <f t="shared" si="6"/>
        <v>57490</v>
      </c>
      <c r="I23" s="115">
        <v>5145</v>
      </c>
      <c r="J23" s="115">
        <v>609</v>
      </c>
      <c r="K23" s="115">
        <v>49562</v>
      </c>
      <c r="L23" s="115">
        <v>12911</v>
      </c>
      <c r="M23" s="115">
        <v>46646</v>
      </c>
      <c r="N23" s="115">
        <v>36690</v>
      </c>
      <c r="O23" s="108">
        <f t="shared" si="7"/>
        <v>151563</v>
      </c>
      <c r="P23" s="109">
        <f t="shared" si="8"/>
        <v>209053</v>
      </c>
      <c r="Q23" s="110">
        <f t="shared" si="3"/>
        <v>0.002945486291258214</v>
      </c>
    </row>
    <row r="24" spans="1:17" ht="15" thickBot="1" thickTop="1">
      <c r="A24" s="111" t="s">
        <v>25</v>
      </c>
      <c r="B24" s="104">
        <v>492</v>
      </c>
      <c r="C24" s="106">
        <v>4261</v>
      </c>
      <c r="D24" s="104">
        <v>0</v>
      </c>
      <c r="E24" s="104">
        <v>3884</v>
      </c>
      <c r="F24" s="104">
        <v>4742</v>
      </c>
      <c r="G24" s="104">
        <v>994</v>
      </c>
      <c r="H24" s="105">
        <f t="shared" si="6"/>
        <v>14373</v>
      </c>
      <c r="I24" s="104">
        <v>860</v>
      </c>
      <c r="J24" s="104">
        <v>65844</v>
      </c>
      <c r="K24" s="104">
        <v>115152</v>
      </c>
      <c r="L24" s="104">
        <v>17966</v>
      </c>
      <c r="M24" s="104">
        <v>34886</v>
      </c>
      <c r="N24" s="104">
        <v>192279</v>
      </c>
      <c r="O24" s="108">
        <f t="shared" si="7"/>
        <v>426987</v>
      </c>
      <c r="P24" s="109">
        <f t="shared" si="8"/>
        <v>441360</v>
      </c>
      <c r="Q24" s="110">
        <f t="shared" si="3"/>
        <v>0.00621861360281711</v>
      </c>
    </row>
    <row r="25" spans="1:17" ht="15" thickBot="1" thickTop="1">
      <c r="A25" s="111" t="s">
        <v>26</v>
      </c>
      <c r="B25" s="104">
        <v>0</v>
      </c>
      <c r="C25" s="131">
        <v>0</v>
      </c>
      <c r="D25" s="104">
        <v>1088</v>
      </c>
      <c r="E25" s="104">
        <v>0</v>
      </c>
      <c r="F25" s="104">
        <v>0</v>
      </c>
      <c r="G25" s="104">
        <v>0</v>
      </c>
      <c r="H25" s="105">
        <f t="shared" si="6"/>
        <v>1088</v>
      </c>
      <c r="I25" s="104">
        <v>0</v>
      </c>
      <c r="J25" s="104">
        <v>0</v>
      </c>
      <c r="K25" s="104">
        <v>0</v>
      </c>
      <c r="L25" s="104">
        <v>0</v>
      </c>
      <c r="M25" s="104">
        <v>1089</v>
      </c>
      <c r="N25" s="104">
        <v>0</v>
      </c>
      <c r="O25" s="108">
        <f t="shared" si="7"/>
        <v>1089</v>
      </c>
      <c r="P25" s="109">
        <f t="shared" si="8"/>
        <v>2177</v>
      </c>
      <c r="Q25" s="110">
        <f t="shared" si="3"/>
        <v>3.067319606065989E-05</v>
      </c>
    </row>
    <row r="26" spans="1:17" ht="15" thickBot="1" thickTop="1">
      <c r="A26" s="119" t="s">
        <v>33</v>
      </c>
      <c r="B26" s="120">
        <f aca="true" t="shared" si="9" ref="B26:G26">SUM(B19:B25)</f>
        <v>414479</v>
      </c>
      <c r="C26" s="120">
        <f t="shared" si="9"/>
        <v>260072</v>
      </c>
      <c r="D26" s="120">
        <f t="shared" si="9"/>
        <v>535178</v>
      </c>
      <c r="E26" s="120">
        <f t="shared" si="9"/>
        <v>387048</v>
      </c>
      <c r="F26" s="120">
        <f t="shared" si="9"/>
        <v>343275</v>
      </c>
      <c r="G26" s="120">
        <f t="shared" si="9"/>
        <v>380046</v>
      </c>
      <c r="H26" s="121">
        <f t="shared" si="6"/>
        <v>2320098</v>
      </c>
      <c r="I26" s="120">
        <f aca="true" t="shared" si="10" ref="I26:P26">SUM(I19:I25)</f>
        <v>403266</v>
      </c>
      <c r="J26" s="120">
        <f t="shared" si="10"/>
        <v>617103</v>
      </c>
      <c r="K26" s="120">
        <f t="shared" si="10"/>
        <v>568746</v>
      </c>
      <c r="L26" s="120">
        <f t="shared" si="10"/>
        <v>519381</v>
      </c>
      <c r="M26" s="120">
        <f t="shared" si="10"/>
        <v>469469</v>
      </c>
      <c r="N26" s="120">
        <f t="shared" si="10"/>
        <v>758050</v>
      </c>
      <c r="O26" s="120">
        <f t="shared" si="10"/>
        <v>3336015</v>
      </c>
      <c r="P26" s="120">
        <f t="shared" si="10"/>
        <v>5656113</v>
      </c>
      <c r="Q26" s="122">
        <f>SUM(P26/P28)</f>
        <v>0.07969272530557978</v>
      </c>
    </row>
    <row r="27" spans="1:17" ht="15" thickBot="1" thickTop="1">
      <c r="A27" s="132"/>
      <c r="B27" s="106"/>
      <c r="C27" s="106"/>
      <c r="D27" s="106"/>
      <c r="E27" s="106"/>
      <c r="F27" s="106"/>
      <c r="G27" s="106"/>
      <c r="H27" s="133"/>
      <c r="I27" s="106"/>
      <c r="J27" s="106"/>
      <c r="K27" s="132"/>
      <c r="L27" s="132"/>
      <c r="M27" s="106"/>
      <c r="N27" s="106"/>
      <c r="O27" s="106"/>
      <c r="P27" s="106"/>
      <c r="Q27" s="134"/>
    </row>
    <row r="28" spans="1:17" ht="15" thickBot="1" thickTop="1">
      <c r="A28" s="135" t="s">
        <v>34</v>
      </c>
      <c r="B28" s="136">
        <f>SUM(B17+B26)</f>
        <v>4205113</v>
      </c>
      <c r="C28" s="136">
        <f aca="true" t="shared" si="11" ref="C28:J28">SUM(C17+C26)</f>
        <v>5839282</v>
      </c>
      <c r="D28" s="136">
        <f t="shared" si="11"/>
        <v>4526710</v>
      </c>
      <c r="E28" s="136">
        <f t="shared" si="11"/>
        <v>4221875</v>
      </c>
      <c r="F28" s="136">
        <f t="shared" si="11"/>
        <v>5296609</v>
      </c>
      <c r="G28" s="136">
        <f t="shared" si="11"/>
        <v>7671980</v>
      </c>
      <c r="H28" s="137">
        <f t="shared" si="11"/>
        <v>31761569</v>
      </c>
      <c r="I28" s="136">
        <f t="shared" si="11"/>
        <v>5798179</v>
      </c>
      <c r="J28" s="136">
        <f t="shared" si="11"/>
        <v>6928715</v>
      </c>
      <c r="K28" s="136">
        <f>SUM(K17,K26)</f>
        <v>5556376</v>
      </c>
      <c r="L28" s="136">
        <f>+L17+L26</f>
        <v>5835612</v>
      </c>
      <c r="M28" s="136">
        <f>SUM(M17+M26)</f>
        <v>6909805</v>
      </c>
      <c r="N28" s="136">
        <f>SUM(N17+N26)</f>
        <v>8183763</v>
      </c>
      <c r="O28" s="136">
        <f>SUM(O17+O26)</f>
        <v>39212450</v>
      </c>
      <c r="P28" s="136">
        <f>SUM(P17+P26)</f>
        <v>70974019</v>
      </c>
      <c r="Q28" s="138">
        <v>1</v>
      </c>
    </row>
    <row r="29" ht="12.75" thickTop="1"/>
  </sheetData>
  <sheetProtection/>
  <printOptions/>
  <pageMargins left="0.7086614173228347" right="0.7086614173228347" top="2.5196850393700787" bottom="0.7480314960629921" header="0.31496062992125984" footer="0.31496062992125984"/>
  <pageSetup horizontalDpi="600" verticalDpi="600" orientation="landscape" paperSize="9" scale="70" r:id="rId1"/>
  <headerFooter>
    <oddHeader>&amp;C&amp;28EXPEDICION DE VALORES PARA VINOS NACIONALES E IMPORTADOS AÑO &amp;"Arial,Negrita"2021&amp;"Arial,Normal" (expresado en litros)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K21">
      <selection activeCell="U22" sqref="U22"/>
    </sheetView>
  </sheetViews>
  <sheetFormatPr defaultColWidth="11.421875" defaultRowHeight="12.75"/>
  <cols>
    <col min="1" max="1" width="17.00390625" style="0" customWidth="1"/>
    <col min="2" max="2" width="9.140625" style="0" customWidth="1"/>
    <col min="3" max="3" width="8.8515625" style="0" customWidth="1"/>
    <col min="4" max="4" width="10.57421875" style="0" customWidth="1"/>
    <col min="5" max="5" width="9.140625" style="0" customWidth="1"/>
    <col min="6" max="7" width="10.140625" style="0" customWidth="1"/>
    <col min="8" max="8" width="14.421875" style="0" customWidth="1"/>
    <col min="9" max="10" width="14.421875" style="0" hidden="1" customWidth="1"/>
    <col min="11" max="11" width="10.140625" style="0" customWidth="1"/>
    <col min="12" max="12" width="17.00390625" style="0" hidden="1" customWidth="1"/>
    <col min="13" max="13" width="10.8515625" style="0" customWidth="1"/>
    <col min="15" max="15" width="17.7109375" style="0" hidden="1" customWidth="1"/>
    <col min="16" max="16" width="13.421875" style="0" customWidth="1"/>
    <col min="17" max="17" width="14.421875" style="0" customWidth="1"/>
    <col min="18" max="18" width="11.140625" style="0" customWidth="1"/>
    <col min="19" max="19" width="14.8515625" style="0" customWidth="1"/>
    <col min="20" max="20" width="12.140625" style="0" customWidth="1"/>
    <col min="21" max="21" width="13.7109375" style="0" customWidth="1"/>
  </cols>
  <sheetData>
    <row r="1" spans="1:21" ht="13.5" thickBot="1" thickTop="1">
      <c r="A1" s="2" t="s">
        <v>55</v>
      </c>
      <c r="B1" s="43" t="s">
        <v>0</v>
      </c>
      <c r="C1" s="43" t="s">
        <v>1</v>
      </c>
      <c r="D1" s="43" t="s">
        <v>2</v>
      </c>
      <c r="E1" s="43" t="s">
        <v>3</v>
      </c>
      <c r="F1" s="43" t="s">
        <v>4</v>
      </c>
      <c r="G1" s="43" t="s">
        <v>5</v>
      </c>
      <c r="H1" s="78" t="s">
        <v>6</v>
      </c>
      <c r="K1" s="43" t="s">
        <v>7</v>
      </c>
      <c r="M1" s="43" t="s">
        <v>8</v>
      </c>
      <c r="N1" s="43" t="s">
        <v>9</v>
      </c>
      <c r="P1" s="43" t="s">
        <v>10</v>
      </c>
      <c r="Q1" s="82" t="s">
        <v>11</v>
      </c>
      <c r="R1" s="43" t="s">
        <v>12</v>
      </c>
      <c r="S1" s="46" t="s">
        <v>13</v>
      </c>
      <c r="T1" s="46" t="s">
        <v>14</v>
      </c>
      <c r="U1" s="46" t="s">
        <v>15</v>
      </c>
    </row>
    <row r="2" spans="1:21" ht="13.5" thickBot="1" thickTop="1">
      <c r="A2" s="32" t="s">
        <v>56</v>
      </c>
      <c r="B2" s="79"/>
      <c r="C2" s="31"/>
      <c r="D2" s="31"/>
      <c r="E2" s="31"/>
      <c r="F2" s="31"/>
      <c r="G2" s="31"/>
      <c r="H2" s="61"/>
      <c r="K2" s="80"/>
      <c r="M2" s="80"/>
      <c r="N2" s="31"/>
      <c r="P2" s="31"/>
      <c r="Q2" s="31"/>
      <c r="R2" s="31"/>
      <c r="S2" s="64"/>
      <c r="T2" s="64"/>
      <c r="U2" s="64"/>
    </row>
    <row r="3" spans="1:21" ht="13.5" thickBot="1" thickTop="1">
      <c r="A3" s="3" t="s">
        <v>16</v>
      </c>
      <c r="B3" s="4">
        <v>4694540</v>
      </c>
      <c r="C3" s="4">
        <v>4411200</v>
      </c>
      <c r="D3" s="4">
        <v>4577250</v>
      </c>
      <c r="E3" s="4">
        <v>4913090</v>
      </c>
      <c r="F3" s="4">
        <v>4380400</v>
      </c>
      <c r="G3" s="4">
        <v>4525580</v>
      </c>
      <c r="H3" s="5">
        <f aca="true" t="shared" si="0" ref="H3:H17">SUM(B3:G3)</f>
        <v>27502060</v>
      </c>
      <c r="K3" s="4">
        <v>4561500</v>
      </c>
      <c r="M3" s="17">
        <v>4435460</v>
      </c>
      <c r="N3" s="83">
        <v>4443400</v>
      </c>
      <c r="P3" s="83">
        <v>4882240</v>
      </c>
      <c r="Q3" s="4">
        <v>4355770</v>
      </c>
      <c r="R3" s="4">
        <v>5965400</v>
      </c>
      <c r="S3" s="65">
        <f aca="true" t="shared" si="1" ref="S3:S17">SUM(K3:R3)</f>
        <v>28643770</v>
      </c>
      <c r="T3" s="73">
        <f aca="true" t="shared" si="2" ref="T3:T17">ROUND(SUM(H3+S3),0)</f>
        <v>56145830</v>
      </c>
      <c r="U3" s="74">
        <f>SUM(T3/T30)</f>
        <v>0.6966360452015998</v>
      </c>
    </row>
    <row r="4" spans="1:21" ht="13.5" thickBot="1" thickTop="1">
      <c r="A4" s="3" t="s">
        <v>17</v>
      </c>
      <c r="B4" s="4">
        <v>373800</v>
      </c>
      <c r="C4" s="4">
        <v>373375</v>
      </c>
      <c r="D4" s="4">
        <v>358375</v>
      </c>
      <c r="E4" s="4">
        <v>418185</v>
      </c>
      <c r="F4" s="4">
        <v>385375</v>
      </c>
      <c r="G4" s="4">
        <v>392550</v>
      </c>
      <c r="H4" s="5">
        <f t="shared" si="0"/>
        <v>2301660</v>
      </c>
      <c r="K4" s="4">
        <v>404425</v>
      </c>
      <c r="M4" s="4">
        <v>364600</v>
      </c>
      <c r="N4" s="83">
        <v>414325</v>
      </c>
      <c r="P4" s="83">
        <v>404650</v>
      </c>
      <c r="Q4" s="4">
        <v>370125</v>
      </c>
      <c r="R4" s="4">
        <v>539030</v>
      </c>
      <c r="S4" s="65">
        <f t="shared" si="1"/>
        <v>2497155</v>
      </c>
      <c r="T4" s="73">
        <f t="shared" si="2"/>
        <v>4798815</v>
      </c>
      <c r="U4" s="74">
        <f>SUM(T4/T30)</f>
        <v>0.05954186630163122</v>
      </c>
    </row>
    <row r="5" spans="1:21" ht="13.5" thickBot="1" thickTop="1">
      <c r="A5" s="6" t="s">
        <v>18</v>
      </c>
      <c r="B5" s="4">
        <v>300960</v>
      </c>
      <c r="C5" s="4">
        <v>303900</v>
      </c>
      <c r="D5" s="4">
        <v>288930</v>
      </c>
      <c r="E5" s="4">
        <v>352245</v>
      </c>
      <c r="F5" s="4">
        <v>347664</v>
      </c>
      <c r="G5" s="4">
        <v>322350</v>
      </c>
      <c r="H5" s="5">
        <f t="shared" si="0"/>
        <v>1916049</v>
      </c>
      <c r="K5" s="4">
        <v>300120</v>
      </c>
      <c r="M5" s="4">
        <v>296970</v>
      </c>
      <c r="N5" s="84">
        <v>324210</v>
      </c>
      <c r="P5" s="84">
        <v>267750</v>
      </c>
      <c r="Q5" s="4">
        <v>273510</v>
      </c>
      <c r="R5" s="4">
        <v>422220</v>
      </c>
      <c r="S5" s="65">
        <f t="shared" si="1"/>
        <v>1884780</v>
      </c>
      <c r="T5" s="73">
        <f t="shared" si="2"/>
        <v>3800829</v>
      </c>
      <c r="U5" s="74">
        <f>SUM(T5/T30)</f>
        <v>0.04715923663516153</v>
      </c>
    </row>
    <row r="6" spans="1:21" ht="13.5" thickBot="1" thickTop="1">
      <c r="A6" s="7" t="s">
        <v>19</v>
      </c>
      <c r="B6" s="4">
        <v>145299</v>
      </c>
      <c r="C6" s="4">
        <v>140940</v>
      </c>
      <c r="D6" s="4">
        <v>166765</v>
      </c>
      <c r="E6" s="4">
        <v>182820</v>
      </c>
      <c r="F6" s="4">
        <v>214435</v>
      </c>
      <c r="G6" s="4">
        <v>199860</v>
      </c>
      <c r="H6" s="5">
        <f t="shared" si="0"/>
        <v>1050119</v>
      </c>
      <c r="K6" s="4">
        <v>194715</v>
      </c>
      <c r="M6" s="4">
        <v>189945</v>
      </c>
      <c r="N6" s="83">
        <v>182925</v>
      </c>
      <c r="P6" s="83">
        <v>193660</v>
      </c>
      <c r="Q6" s="83">
        <v>147775</v>
      </c>
      <c r="R6" s="4">
        <v>206895</v>
      </c>
      <c r="S6" s="65">
        <f t="shared" si="1"/>
        <v>1115915</v>
      </c>
      <c r="T6" s="73">
        <f t="shared" si="2"/>
        <v>2166034</v>
      </c>
      <c r="U6" s="74">
        <f>SUM(T6/T30)</f>
        <v>0.026875323769052877</v>
      </c>
    </row>
    <row r="7" spans="1:21" ht="16.5" thickBot="1" thickTop="1">
      <c r="A7" s="3" t="s">
        <v>20</v>
      </c>
      <c r="B7" s="4">
        <v>65179</v>
      </c>
      <c r="C7" s="4">
        <v>82400</v>
      </c>
      <c r="D7" s="4">
        <v>64650</v>
      </c>
      <c r="E7" s="4">
        <v>59988</v>
      </c>
      <c r="F7" s="4">
        <v>143580</v>
      </c>
      <c r="G7" s="60">
        <v>108054</v>
      </c>
      <c r="H7" s="5">
        <f t="shared" si="0"/>
        <v>523851</v>
      </c>
      <c r="K7" s="4">
        <v>102600</v>
      </c>
      <c r="M7" s="4">
        <v>116250</v>
      </c>
      <c r="N7" s="83">
        <v>90475</v>
      </c>
      <c r="P7" s="83">
        <v>117250</v>
      </c>
      <c r="Q7" s="4">
        <v>81300</v>
      </c>
      <c r="R7" s="4">
        <v>116291</v>
      </c>
      <c r="S7" s="65">
        <f t="shared" si="1"/>
        <v>624166</v>
      </c>
      <c r="T7" s="73">
        <f t="shared" si="2"/>
        <v>1148017</v>
      </c>
      <c r="U7" s="74">
        <f>SUM(T7/T30)</f>
        <v>0.014244157094199248</v>
      </c>
    </row>
    <row r="8" spans="1:21" ht="13.5" thickBot="1" thickTop="1">
      <c r="A8" s="3" t="s">
        <v>21</v>
      </c>
      <c r="B8" s="4">
        <v>221000</v>
      </c>
      <c r="C8" s="4">
        <v>283000</v>
      </c>
      <c r="D8" s="4">
        <v>74000</v>
      </c>
      <c r="E8" s="4">
        <v>254000</v>
      </c>
      <c r="F8" s="4">
        <v>444000</v>
      </c>
      <c r="G8" s="4">
        <v>319000</v>
      </c>
      <c r="H8" s="5">
        <f t="shared" si="0"/>
        <v>1595000</v>
      </c>
      <c r="K8" s="4">
        <v>478000</v>
      </c>
      <c r="M8" s="4">
        <v>123000</v>
      </c>
      <c r="N8" s="83">
        <v>426000</v>
      </c>
      <c r="P8" s="83">
        <v>172000</v>
      </c>
      <c r="Q8" s="4">
        <v>201000</v>
      </c>
      <c r="R8" s="4">
        <v>289250</v>
      </c>
      <c r="S8" s="65">
        <f t="shared" si="1"/>
        <v>1689250</v>
      </c>
      <c r="T8" s="73">
        <f t="shared" si="2"/>
        <v>3284250</v>
      </c>
      <c r="U8" s="74">
        <f>SUM(T8/T30)</f>
        <v>0.040749721421045056</v>
      </c>
    </row>
    <row r="9" spans="1:21" ht="13.5" thickBot="1" thickTop="1">
      <c r="A9" s="6" t="s">
        <v>49</v>
      </c>
      <c r="B9" s="4">
        <v>0</v>
      </c>
      <c r="C9" s="4">
        <v>0</v>
      </c>
      <c r="D9" s="4">
        <v>0</v>
      </c>
      <c r="E9" s="4"/>
      <c r="F9" s="4">
        <v>0</v>
      </c>
      <c r="G9" s="4">
        <v>0</v>
      </c>
      <c r="H9" s="5">
        <f t="shared" si="0"/>
        <v>0</v>
      </c>
      <c r="K9" s="4">
        <v>0</v>
      </c>
      <c r="M9" s="4">
        <v>0</v>
      </c>
      <c r="N9" s="84">
        <v>0</v>
      </c>
      <c r="P9" s="84">
        <v>0</v>
      </c>
      <c r="Q9" s="4">
        <v>0</v>
      </c>
      <c r="R9" s="4">
        <v>0</v>
      </c>
      <c r="S9" s="65">
        <f t="shared" si="1"/>
        <v>0</v>
      </c>
      <c r="T9" s="73">
        <f t="shared" si="2"/>
        <v>0</v>
      </c>
      <c r="U9" s="74">
        <f>SUM(T9/T30)</f>
        <v>0</v>
      </c>
    </row>
    <row r="10" spans="1:21" ht="13.5" thickBot="1" thickTop="1">
      <c r="A10" s="3" t="s">
        <v>22</v>
      </c>
      <c r="B10" s="4">
        <v>7200</v>
      </c>
      <c r="C10" s="4">
        <v>5500</v>
      </c>
      <c r="D10" s="4">
        <v>8350</v>
      </c>
      <c r="E10" s="4">
        <v>4860</v>
      </c>
      <c r="F10" s="4">
        <v>7763</v>
      </c>
      <c r="G10" s="4">
        <v>10660</v>
      </c>
      <c r="H10" s="5">
        <f t="shared" si="0"/>
        <v>44333</v>
      </c>
      <c r="K10" s="4">
        <v>20198</v>
      </c>
      <c r="M10" s="4">
        <v>5313</v>
      </c>
      <c r="N10" s="83">
        <v>10518</v>
      </c>
      <c r="P10" s="83">
        <v>8700</v>
      </c>
      <c r="Q10" s="4">
        <v>8438</v>
      </c>
      <c r="R10" s="4">
        <v>16700</v>
      </c>
      <c r="S10" s="65">
        <f t="shared" si="1"/>
        <v>69867</v>
      </c>
      <c r="T10" s="73">
        <f t="shared" si="2"/>
        <v>114200</v>
      </c>
      <c r="U10" s="74">
        <f>SUM(T10/T30)</f>
        <v>0.0014169500453020767</v>
      </c>
    </row>
    <row r="11" spans="1:21" ht="13.5" thickBot="1" thickTop="1">
      <c r="A11" s="6" t="s">
        <v>23</v>
      </c>
      <c r="B11" s="4">
        <v>390</v>
      </c>
      <c r="C11" s="4">
        <v>540</v>
      </c>
      <c r="D11" s="4">
        <v>150</v>
      </c>
      <c r="E11" s="4">
        <v>390</v>
      </c>
      <c r="F11" s="4">
        <v>0</v>
      </c>
      <c r="G11" s="4">
        <v>390</v>
      </c>
      <c r="H11" s="5">
        <f t="shared" si="0"/>
        <v>1860</v>
      </c>
      <c r="K11" s="4">
        <v>1540</v>
      </c>
      <c r="M11" s="4">
        <v>390</v>
      </c>
      <c r="N11" s="84">
        <v>765</v>
      </c>
      <c r="P11" s="84">
        <v>585</v>
      </c>
      <c r="Q11" s="89">
        <v>400</v>
      </c>
      <c r="R11" s="4">
        <v>390</v>
      </c>
      <c r="S11" s="65">
        <f t="shared" si="1"/>
        <v>4070</v>
      </c>
      <c r="T11" s="73">
        <f t="shared" si="2"/>
        <v>5930</v>
      </c>
      <c r="U11" s="74">
        <f>SUM(T11/T30)</f>
        <v>7.357717835938103E-05</v>
      </c>
    </row>
    <row r="12" spans="1:23" s="24" customFormat="1" ht="13.5" thickBot="1" thickTop="1">
      <c r="A12" s="23" t="s">
        <v>24</v>
      </c>
      <c r="B12" s="21">
        <v>264615</v>
      </c>
      <c r="C12" s="21">
        <v>154390</v>
      </c>
      <c r="D12" s="21">
        <v>147716</v>
      </c>
      <c r="E12" s="21">
        <v>182694</v>
      </c>
      <c r="F12" s="21">
        <v>214437</v>
      </c>
      <c r="G12" s="21">
        <v>285417</v>
      </c>
      <c r="H12" s="22">
        <f t="shared" si="0"/>
        <v>1249269</v>
      </c>
      <c r="I12"/>
      <c r="J12"/>
      <c r="K12" s="21">
        <v>295248</v>
      </c>
      <c r="L12"/>
      <c r="M12" s="21">
        <v>236560</v>
      </c>
      <c r="N12" s="85">
        <v>277978</v>
      </c>
      <c r="O12"/>
      <c r="P12" s="85">
        <v>293283</v>
      </c>
      <c r="Q12" s="21">
        <v>334850</v>
      </c>
      <c r="R12" s="21">
        <v>564480</v>
      </c>
      <c r="S12" s="66">
        <f t="shared" si="1"/>
        <v>2002399</v>
      </c>
      <c r="T12" s="73">
        <f t="shared" si="2"/>
        <v>3251668</v>
      </c>
      <c r="U12" s="75">
        <f>SUM(T12/T30)</f>
        <v>0.040345456391482605</v>
      </c>
      <c r="W12"/>
    </row>
    <row r="13" spans="1:21" ht="13.5" thickBot="1" thickTop="1">
      <c r="A13" s="6" t="s">
        <v>25</v>
      </c>
      <c r="B13" s="4">
        <v>50208</v>
      </c>
      <c r="C13" s="4">
        <v>16057</v>
      </c>
      <c r="D13" s="4">
        <v>58583</v>
      </c>
      <c r="E13" s="4">
        <v>5420</v>
      </c>
      <c r="F13" s="4">
        <v>71368</v>
      </c>
      <c r="G13" s="4">
        <v>16662</v>
      </c>
      <c r="H13" s="5">
        <f t="shared" si="0"/>
        <v>218298</v>
      </c>
      <c r="K13" s="4">
        <v>106789</v>
      </c>
      <c r="M13" s="4">
        <v>72272</v>
      </c>
      <c r="N13" s="84">
        <v>109167</v>
      </c>
      <c r="P13" s="84">
        <v>99254</v>
      </c>
      <c r="Q13" s="4">
        <v>99240</v>
      </c>
      <c r="R13" s="4">
        <v>119194</v>
      </c>
      <c r="S13" s="65">
        <f t="shared" si="1"/>
        <v>605916</v>
      </c>
      <c r="T13" s="73">
        <f t="shared" si="2"/>
        <v>824214</v>
      </c>
      <c r="U13" s="74">
        <f>SUM(T13/T30)</f>
        <v>0.010226532965311785</v>
      </c>
    </row>
    <row r="14" spans="1:21" ht="13.5" thickBot="1" thickTop="1">
      <c r="A14" s="6" t="s">
        <v>26</v>
      </c>
      <c r="B14" s="4">
        <v>1000</v>
      </c>
      <c r="C14" s="4">
        <v>1500</v>
      </c>
      <c r="D14" s="4">
        <v>300</v>
      </c>
      <c r="E14" s="4">
        <v>500</v>
      </c>
      <c r="F14" s="4">
        <v>920</v>
      </c>
      <c r="G14" s="4">
        <v>0</v>
      </c>
      <c r="H14" s="5">
        <f>SUM(B14:G14)</f>
        <v>4220</v>
      </c>
      <c r="K14" s="4">
        <v>2500</v>
      </c>
      <c r="M14" s="4">
        <v>5960</v>
      </c>
      <c r="N14" s="84">
        <v>0</v>
      </c>
      <c r="P14" s="84"/>
      <c r="Q14" s="4">
        <v>5030</v>
      </c>
      <c r="R14" s="4">
        <v>0</v>
      </c>
      <c r="S14" s="65">
        <f t="shared" si="1"/>
        <v>13490</v>
      </c>
      <c r="T14" s="73">
        <f t="shared" si="2"/>
        <v>17710</v>
      </c>
      <c r="U14" s="74">
        <f>SUM(T14/T30)</f>
        <v>0.00021973892558931505</v>
      </c>
    </row>
    <row r="15" spans="1:23" s="24" customFormat="1" ht="13.5" thickBot="1" thickTop="1">
      <c r="A15" s="20" t="s">
        <v>27</v>
      </c>
      <c r="B15" s="21">
        <v>5230</v>
      </c>
      <c r="C15" s="21">
        <v>3180</v>
      </c>
      <c r="D15" s="21">
        <v>1688</v>
      </c>
      <c r="E15" s="21">
        <v>7000</v>
      </c>
      <c r="F15" s="21">
        <v>1163</v>
      </c>
      <c r="G15" s="21">
        <v>10818</v>
      </c>
      <c r="H15" s="22">
        <f t="shared" si="0"/>
        <v>29079</v>
      </c>
      <c r="I15"/>
      <c r="J15"/>
      <c r="K15" s="21">
        <v>3340</v>
      </c>
      <c r="L15"/>
      <c r="M15" s="21">
        <v>9288</v>
      </c>
      <c r="N15" s="86">
        <v>10263</v>
      </c>
      <c r="O15"/>
      <c r="P15" s="86">
        <v>24936</v>
      </c>
      <c r="Q15" s="21">
        <v>49216</v>
      </c>
      <c r="R15" s="21">
        <v>37669</v>
      </c>
      <c r="S15" s="66">
        <f t="shared" si="1"/>
        <v>134712</v>
      </c>
      <c r="T15" s="73">
        <f t="shared" si="2"/>
        <v>163791</v>
      </c>
      <c r="U15" s="75">
        <f>SUM(T15/T30)</f>
        <v>0.00203225625980799</v>
      </c>
      <c r="W15"/>
    </row>
    <row r="16" spans="1:21" ht="13.5" thickBot="1" thickTop="1">
      <c r="A16" s="6" t="s">
        <v>58</v>
      </c>
      <c r="B16" s="4">
        <v>0</v>
      </c>
      <c r="C16" s="4">
        <v>375</v>
      </c>
      <c r="D16" s="4">
        <v>0</v>
      </c>
      <c r="E16" s="4">
        <v>750</v>
      </c>
      <c r="F16" s="4">
        <v>1238</v>
      </c>
      <c r="G16" s="4">
        <v>151</v>
      </c>
      <c r="H16" s="5">
        <f t="shared" si="0"/>
        <v>2514</v>
      </c>
      <c r="K16" s="4">
        <v>235</v>
      </c>
      <c r="M16" s="4">
        <v>1680</v>
      </c>
      <c r="N16" s="84">
        <v>1673</v>
      </c>
      <c r="P16" s="84">
        <v>3096</v>
      </c>
      <c r="Q16" s="4">
        <v>9456</v>
      </c>
      <c r="R16" s="4">
        <v>17524</v>
      </c>
      <c r="S16" s="65">
        <f t="shared" si="1"/>
        <v>33664</v>
      </c>
      <c r="T16" s="73">
        <f t="shared" si="2"/>
        <v>36178</v>
      </c>
      <c r="U16" s="74">
        <f>SUM(T16/T30)</f>
        <v>0.0004488828260852761</v>
      </c>
    </row>
    <row r="17" spans="1:21" ht="13.5" thickBot="1" thickTop="1">
      <c r="A17" s="6" t="s">
        <v>54</v>
      </c>
      <c r="B17" s="4">
        <v>3750</v>
      </c>
      <c r="C17" s="4">
        <v>1500</v>
      </c>
      <c r="D17" s="4">
        <v>2025</v>
      </c>
      <c r="E17" s="4">
        <v>5250</v>
      </c>
      <c r="F17" s="4">
        <v>2285</v>
      </c>
      <c r="G17" s="4">
        <v>6525</v>
      </c>
      <c r="H17" s="5">
        <f t="shared" si="0"/>
        <v>21335</v>
      </c>
      <c r="K17" s="4">
        <v>4875</v>
      </c>
      <c r="M17" s="4">
        <v>10500</v>
      </c>
      <c r="N17" s="84">
        <v>9375</v>
      </c>
      <c r="P17" s="84">
        <v>22375</v>
      </c>
      <c r="Q17" s="4">
        <v>47700</v>
      </c>
      <c r="R17" s="4">
        <v>94496</v>
      </c>
      <c r="S17" s="65">
        <f t="shared" si="1"/>
        <v>189321</v>
      </c>
      <c r="T17" s="73">
        <f t="shared" si="2"/>
        <v>210656</v>
      </c>
      <c r="U17" s="74">
        <f>SUM(T17/T30)</f>
        <v>0.0026137393059820864</v>
      </c>
    </row>
    <row r="18" spans="1:21" ht="13.5" thickBot="1" thickTop="1">
      <c r="A18" s="33" t="s">
        <v>29</v>
      </c>
      <c r="B18" s="38">
        <f aca="true" t="shared" si="3" ref="B18:T18">SUM(B3:B17)</f>
        <v>6133171</v>
      </c>
      <c r="C18" s="38">
        <f t="shared" si="3"/>
        <v>5777857</v>
      </c>
      <c r="D18" s="38">
        <f t="shared" si="3"/>
        <v>5748782</v>
      </c>
      <c r="E18" s="38">
        <f t="shared" si="3"/>
        <v>6387192</v>
      </c>
      <c r="F18" s="38">
        <f t="shared" si="3"/>
        <v>6214628</v>
      </c>
      <c r="G18" s="38">
        <f t="shared" si="3"/>
        <v>6198017</v>
      </c>
      <c r="H18" s="77">
        <f t="shared" si="3"/>
        <v>36459647</v>
      </c>
      <c r="K18" s="38">
        <f t="shared" si="3"/>
        <v>6476085</v>
      </c>
      <c r="M18" s="38">
        <f t="shared" si="3"/>
        <v>5868188</v>
      </c>
      <c r="N18" s="88">
        <f>SUM(N3:N17)</f>
        <v>6301074</v>
      </c>
      <c r="P18" s="88">
        <f>SUM(P3:P17)</f>
        <v>6489779</v>
      </c>
      <c r="Q18" s="38">
        <f t="shared" si="3"/>
        <v>5983810</v>
      </c>
      <c r="R18" s="38">
        <f t="shared" si="3"/>
        <v>8389539</v>
      </c>
      <c r="S18" s="38">
        <f t="shared" si="3"/>
        <v>39508475</v>
      </c>
      <c r="T18" s="38">
        <f t="shared" si="3"/>
        <v>75968122</v>
      </c>
      <c r="U18" s="39">
        <f>SUM(T18/T30)</f>
        <v>0.9425834843206102</v>
      </c>
    </row>
    <row r="19" spans="1:21" ht="13.5" thickBot="1" thickTop="1">
      <c r="A19" s="72" t="s">
        <v>57</v>
      </c>
      <c r="B19" s="8"/>
      <c r="C19" s="8"/>
      <c r="D19" s="8"/>
      <c r="E19" s="8"/>
      <c r="F19" s="8"/>
      <c r="G19" s="8"/>
      <c r="H19" s="9"/>
      <c r="K19" s="8"/>
      <c r="M19" s="8"/>
      <c r="N19" s="87"/>
      <c r="P19" s="87"/>
      <c r="Q19" s="8"/>
      <c r="R19" s="8"/>
      <c r="S19" s="8"/>
      <c r="T19" s="8"/>
      <c r="U19" s="10"/>
    </row>
    <row r="20" spans="1:21" ht="13.5" thickBot="1" thickTop="1">
      <c r="A20" s="6" t="s">
        <v>30</v>
      </c>
      <c r="B20" s="4">
        <v>0</v>
      </c>
      <c r="C20" s="4">
        <v>0</v>
      </c>
      <c r="D20" s="4">
        <v>0</v>
      </c>
      <c r="E20" s="4">
        <v>308</v>
      </c>
      <c r="F20" s="4">
        <v>0</v>
      </c>
      <c r="G20" s="4">
        <v>0</v>
      </c>
      <c r="H20" s="5">
        <f aca="true" t="shared" si="4" ref="H20:H27">SUM(B20:G20)</f>
        <v>308</v>
      </c>
      <c r="K20" s="4">
        <v>0</v>
      </c>
      <c r="M20" s="4">
        <v>4197</v>
      </c>
      <c r="N20" s="4">
        <v>2815</v>
      </c>
      <c r="P20" s="4">
        <v>0</v>
      </c>
      <c r="Q20" s="4">
        <v>0</v>
      </c>
      <c r="R20" s="4">
        <v>0</v>
      </c>
      <c r="S20" s="65">
        <f aca="true" t="shared" si="5" ref="S20:S27">SUM(K20:R20)</f>
        <v>7012</v>
      </c>
      <c r="T20" s="73">
        <f aca="true" t="shared" si="6" ref="T20:T27">SUM(H20+S20)</f>
        <v>7320</v>
      </c>
      <c r="U20" s="74">
        <f>SUM(T20/T30)</f>
        <v>9.082376822776884E-05</v>
      </c>
    </row>
    <row r="21" spans="1:21" ht="13.5" thickBot="1" thickTop="1">
      <c r="A21" s="6" t="s">
        <v>21</v>
      </c>
      <c r="B21" s="4">
        <v>123071</v>
      </c>
      <c r="C21" s="4">
        <v>74370</v>
      </c>
      <c r="D21" s="4">
        <v>186749</v>
      </c>
      <c r="E21" s="4">
        <v>194944</v>
      </c>
      <c r="F21" s="4">
        <v>427133</v>
      </c>
      <c r="G21" s="4">
        <v>254976</v>
      </c>
      <c r="H21" s="5">
        <f t="shared" si="4"/>
        <v>1261243</v>
      </c>
      <c r="K21" s="4">
        <v>381822</v>
      </c>
      <c r="M21" s="4">
        <v>456576</v>
      </c>
      <c r="N21" s="4">
        <v>510471</v>
      </c>
      <c r="P21" s="4">
        <v>512801</v>
      </c>
      <c r="Q21" s="4">
        <v>340658</v>
      </c>
      <c r="R21" s="4">
        <v>628211</v>
      </c>
      <c r="S21" s="65">
        <f t="shared" si="5"/>
        <v>2830539</v>
      </c>
      <c r="T21" s="73">
        <f t="shared" si="6"/>
        <v>4091782</v>
      </c>
      <c r="U21" s="74">
        <f>SUM(T21/T30)</f>
        <v>0.05076927049269896</v>
      </c>
    </row>
    <row r="22" spans="1:21" s="24" customFormat="1" ht="13.5" thickBot="1" thickTop="1">
      <c r="A22" s="25" t="s">
        <v>31</v>
      </c>
      <c r="B22" s="90">
        <v>9586</v>
      </c>
      <c r="C22" s="27">
        <v>4885</v>
      </c>
      <c r="D22" s="21">
        <v>5450</v>
      </c>
      <c r="E22" s="21">
        <v>10580</v>
      </c>
      <c r="F22" s="21">
        <v>21567</v>
      </c>
      <c r="G22" s="21">
        <v>2096</v>
      </c>
      <c r="H22" s="22">
        <f t="shared" si="4"/>
        <v>54164</v>
      </c>
      <c r="I22"/>
      <c r="J22"/>
      <c r="K22" s="21">
        <v>2231</v>
      </c>
      <c r="L22"/>
      <c r="M22" s="21">
        <v>7406</v>
      </c>
      <c r="N22" s="21">
        <v>42508</v>
      </c>
      <c r="O22"/>
      <c r="P22" s="21">
        <v>19463</v>
      </c>
      <c r="Q22" s="21">
        <v>22661</v>
      </c>
      <c r="R22" s="21">
        <v>142089</v>
      </c>
      <c r="S22" s="66">
        <f t="shared" si="5"/>
        <v>236358</v>
      </c>
      <c r="T22" s="76">
        <f t="shared" si="6"/>
        <v>290522</v>
      </c>
      <c r="U22" s="75">
        <f>SUM(T22/T30)</f>
        <v>0.003604686173916374</v>
      </c>
    </row>
    <row r="23" spans="1:21" ht="13.5" thickBot="1" thickTop="1">
      <c r="A23" s="3" t="s">
        <v>27</v>
      </c>
      <c r="B23" s="4">
        <v>0</v>
      </c>
      <c r="C23" s="4">
        <v>0</v>
      </c>
      <c r="D23" s="4">
        <v>0</v>
      </c>
      <c r="E23" s="4">
        <v>17</v>
      </c>
      <c r="F23" s="4">
        <v>0</v>
      </c>
      <c r="G23" s="4">
        <v>0</v>
      </c>
      <c r="H23" s="5">
        <f t="shared" si="4"/>
        <v>17</v>
      </c>
      <c r="K23" s="4">
        <v>0</v>
      </c>
      <c r="M23" s="4">
        <v>0</v>
      </c>
      <c r="N23" s="4">
        <v>0</v>
      </c>
      <c r="P23" s="4">
        <v>0</v>
      </c>
      <c r="Q23" s="4">
        <v>0</v>
      </c>
      <c r="R23" s="4">
        <v>0</v>
      </c>
      <c r="S23" s="65">
        <f t="shared" si="5"/>
        <v>0</v>
      </c>
      <c r="T23" s="73">
        <f t="shared" si="6"/>
        <v>17</v>
      </c>
      <c r="U23" s="74">
        <f>SUM(T23/T30)</f>
        <v>2.1092951637596588E-07</v>
      </c>
    </row>
    <row r="24" spans="1:21" s="24" customFormat="1" ht="13.5" thickBot="1" thickTop="1">
      <c r="A24" s="20" t="s">
        <v>32</v>
      </c>
      <c r="B24" s="21">
        <v>12671</v>
      </c>
      <c r="C24" s="21">
        <v>2307</v>
      </c>
      <c r="D24" s="21">
        <v>0</v>
      </c>
      <c r="E24" s="21">
        <v>12632</v>
      </c>
      <c r="F24" s="21">
        <v>7526</v>
      </c>
      <c r="G24" s="21">
        <v>149</v>
      </c>
      <c r="H24" s="22">
        <f t="shared" si="4"/>
        <v>35285</v>
      </c>
      <c r="I24"/>
      <c r="J24"/>
      <c r="K24" s="21">
        <v>897</v>
      </c>
      <c r="L24"/>
      <c r="M24" s="21">
        <v>5333</v>
      </c>
      <c r="N24" s="21">
        <v>19239</v>
      </c>
      <c r="O24"/>
      <c r="P24" s="21">
        <v>21138</v>
      </c>
      <c r="Q24" s="21">
        <v>50817</v>
      </c>
      <c r="R24" s="21">
        <v>39318</v>
      </c>
      <c r="S24" s="66">
        <f t="shared" si="5"/>
        <v>136742</v>
      </c>
      <c r="T24" s="76">
        <f t="shared" si="6"/>
        <v>172027</v>
      </c>
      <c r="U24" s="75">
        <f>SUM(T24/T30)</f>
        <v>0.00213444540668284</v>
      </c>
    </row>
    <row r="25" spans="1:21" ht="13.5" thickBot="1" thickTop="1">
      <c r="A25" s="28" t="s">
        <v>51</v>
      </c>
      <c r="B25" s="4">
        <v>0</v>
      </c>
      <c r="C25" s="17">
        <v>0</v>
      </c>
      <c r="D25" s="4">
        <v>0</v>
      </c>
      <c r="E25" s="4">
        <v>7187</v>
      </c>
      <c r="F25" s="4">
        <v>0</v>
      </c>
      <c r="G25" s="4">
        <v>7169</v>
      </c>
      <c r="H25" s="5">
        <f t="shared" si="4"/>
        <v>14356</v>
      </c>
      <c r="K25" s="4">
        <v>0</v>
      </c>
      <c r="M25" s="4">
        <v>0</v>
      </c>
      <c r="N25" s="4">
        <v>31</v>
      </c>
      <c r="P25" s="4">
        <v>16747</v>
      </c>
      <c r="Q25" s="4">
        <v>16747</v>
      </c>
      <c r="R25" s="4">
        <v>16748</v>
      </c>
      <c r="S25" s="65">
        <f t="shared" si="5"/>
        <v>50273</v>
      </c>
      <c r="T25" s="73">
        <f t="shared" si="6"/>
        <v>64629</v>
      </c>
      <c r="U25" s="74">
        <f>SUM(T25/T30)</f>
        <v>0.0008018919831683705</v>
      </c>
    </row>
    <row r="26" spans="1:21" ht="13.5" thickBot="1" thickTop="1">
      <c r="A26" s="28" t="s">
        <v>52</v>
      </c>
      <c r="B26" s="4">
        <v>0</v>
      </c>
      <c r="C26" s="29">
        <v>0</v>
      </c>
      <c r="D26" s="4">
        <v>0</v>
      </c>
      <c r="E26" s="4">
        <v>500</v>
      </c>
      <c r="F26" s="4">
        <v>0</v>
      </c>
      <c r="G26" s="4">
        <v>0</v>
      </c>
      <c r="H26" s="5">
        <f t="shared" si="4"/>
        <v>500</v>
      </c>
      <c r="K26" s="4">
        <v>0</v>
      </c>
      <c r="M26" s="4">
        <v>0</v>
      </c>
      <c r="N26" s="4">
        <v>0</v>
      </c>
      <c r="P26" s="4">
        <v>0</v>
      </c>
      <c r="Q26" s="4">
        <v>0</v>
      </c>
      <c r="R26" s="4">
        <v>0</v>
      </c>
      <c r="S26" s="65">
        <f t="shared" si="5"/>
        <v>0</v>
      </c>
      <c r="T26" s="73">
        <f t="shared" si="6"/>
        <v>500</v>
      </c>
      <c r="U26" s="74">
        <f>SUM(T26/T30)</f>
        <v>6.203809305175467E-06</v>
      </c>
    </row>
    <row r="27" spans="1:21" ht="13.5" thickBot="1" thickTop="1">
      <c r="A27" s="6" t="s">
        <v>26</v>
      </c>
      <c r="B27" s="4">
        <v>0</v>
      </c>
      <c r="C27" s="19">
        <v>0</v>
      </c>
      <c r="D27" s="4">
        <v>0</v>
      </c>
      <c r="E27" s="4">
        <v>181</v>
      </c>
      <c r="F27" s="4">
        <v>0</v>
      </c>
      <c r="G27" s="4">
        <v>0</v>
      </c>
      <c r="H27" s="5">
        <f t="shared" si="4"/>
        <v>181</v>
      </c>
      <c r="K27" s="4">
        <v>0</v>
      </c>
      <c r="M27" s="4">
        <v>0</v>
      </c>
      <c r="N27" s="4">
        <v>543</v>
      </c>
      <c r="P27" s="4">
        <v>0</v>
      </c>
      <c r="Q27" s="4">
        <v>0</v>
      </c>
      <c r="R27" s="4">
        <v>0</v>
      </c>
      <c r="S27" s="65">
        <f t="shared" si="5"/>
        <v>543</v>
      </c>
      <c r="T27" s="73">
        <f t="shared" si="6"/>
        <v>724</v>
      </c>
      <c r="U27" s="74">
        <f>SUM(T27/T30)</f>
        <v>8.983115873894076E-06</v>
      </c>
    </row>
    <row r="28" spans="1:21" ht="13.5" thickBot="1" thickTop="1">
      <c r="A28" s="33" t="s">
        <v>33</v>
      </c>
      <c r="B28" s="38">
        <f aca="true" t="shared" si="7" ref="B28:T28">SUM(B20:B27)</f>
        <v>145328</v>
      </c>
      <c r="C28" s="38">
        <f>SUM(C20:C27)</f>
        <v>81562</v>
      </c>
      <c r="D28" s="38">
        <f t="shared" si="7"/>
        <v>192199</v>
      </c>
      <c r="E28" s="38">
        <f t="shared" si="7"/>
        <v>226349</v>
      </c>
      <c r="F28" s="38">
        <f t="shared" si="7"/>
        <v>456226</v>
      </c>
      <c r="G28" s="38">
        <f t="shared" si="7"/>
        <v>264390</v>
      </c>
      <c r="H28" s="77">
        <f t="shared" si="7"/>
        <v>1366054</v>
      </c>
      <c r="K28" s="38">
        <f t="shared" si="7"/>
        <v>384950</v>
      </c>
      <c r="M28" s="38">
        <f t="shared" si="7"/>
        <v>473512</v>
      </c>
      <c r="N28" s="38">
        <f>SUM(N20:N27)</f>
        <v>575607</v>
      </c>
      <c r="P28" s="38">
        <f>SUM(P20:P27)</f>
        <v>570149</v>
      </c>
      <c r="Q28" s="38">
        <f t="shared" si="7"/>
        <v>430883</v>
      </c>
      <c r="R28" s="38">
        <f t="shared" si="7"/>
        <v>826366</v>
      </c>
      <c r="S28" s="38">
        <f t="shared" si="7"/>
        <v>3261467</v>
      </c>
      <c r="T28" s="38">
        <f t="shared" si="7"/>
        <v>4627521</v>
      </c>
      <c r="U28" s="39">
        <f>SUM(T28/T30)</f>
        <v>0.05741651567938977</v>
      </c>
    </row>
    <row r="29" spans="1:21" ht="13.5" thickBot="1" thickTop="1">
      <c r="A29" s="11"/>
      <c r="B29" s="12"/>
      <c r="C29" s="12"/>
      <c r="D29" s="12"/>
      <c r="E29" s="12"/>
      <c r="F29" s="12"/>
      <c r="G29" s="12"/>
      <c r="H29" s="13"/>
      <c r="K29" s="12"/>
      <c r="M29" s="12"/>
      <c r="N29" s="11"/>
      <c r="P29" s="11"/>
      <c r="Q29" s="12"/>
      <c r="R29" s="12"/>
      <c r="S29" s="12"/>
      <c r="T29" s="12"/>
      <c r="U29" s="14"/>
    </row>
    <row r="30" spans="1:21" ht="13.5" thickBot="1" thickTop="1">
      <c r="A30" s="35" t="s">
        <v>34</v>
      </c>
      <c r="B30" s="36">
        <f aca="true" t="shared" si="8" ref="B30:T30">SUM(B18+B28)</f>
        <v>6278499</v>
      </c>
      <c r="C30" s="36">
        <f t="shared" si="8"/>
        <v>5859419</v>
      </c>
      <c r="D30" s="36">
        <f t="shared" si="8"/>
        <v>5940981</v>
      </c>
      <c r="E30" s="36">
        <f t="shared" si="8"/>
        <v>6613541</v>
      </c>
      <c r="F30" s="36">
        <f t="shared" si="8"/>
        <v>6670854</v>
      </c>
      <c r="G30" s="36">
        <f t="shared" si="8"/>
        <v>6462407</v>
      </c>
      <c r="H30" s="62">
        <f t="shared" si="8"/>
        <v>37825701</v>
      </c>
      <c r="K30" s="36">
        <f t="shared" si="8"/>
        <v>6861035</v>
      </c>
      <c r="M30" s="36">
        <f>SUM(M18+M28)</f>
        <v>6341700</v>
      </c>
      <c r="N30" s="36">
        <f>SUM(N18,N28)</f>
        <v>6876681</v>
      </c>
      <c r="P30" s="36">
        <f>+P18+P28</f>
        <v>7059928</v>
      </c>
      <c r="Q30" s="36">
        <f t="shared" si="8"/>
        <v>6414693</v>
      </c>
      <c r="R30" s="36">
        <f t="shared" si="8"/>
        <v>9215905</v>
      </c>
      <c r="S30" s="36">
        <f t="shared" si="8"/>
        <v>42769942</v>
      </c>
      <c r="T30" s="36">
        <f t="shared" si="8"/>
        <v>80595643</v>
      </c>
      <c r="U30" s="37">
        <v>1</v>
      </c>
    </row>
    <row r="31" ht="10.5" customHeight="1" thickTop="1"/>
    <row r="32" spans="1:20" ht="12.75">
      <c r="A32" s="18"/>
      <c r="H32" s="17"/>
      <c r="T32" s="17"/>
    </row>
    <row r="33" spans="8:20" ht="12">
      <c r="H33" s="17"/>
      <c r="T33" s="17"/>
    </row>
    <row r="34" ht="12.75">
      <c r="D34" s="15"/>
    </row>
    <row r="36" ht="12">
      <c r="B36" t="s">
        <v>36</v>
      </c>
    </row>
  </sheetData>
  <sheetProtection/>
  <printOptions/>
  <pageMargins left="0.32" right="0.4724409448818898" top="2.84" bottom="1" header="2.07" footer="0"/>
  <pageSetup horizontalDpi="360" verticalDpi="360" orientation="landscape" paperSize="9" scale="65" r:id="rId1"/>
  <headerFooter alignWithMargins="0">
    <oddHeader>&amp;C&amp;"Arial,Negrita Cursiva"&amp;24VENTA NACIONAL DE VALORES PARA VINOS NACIONALES E IMPORTADOS 
AÑO 2003 &amp;20(expresado en litros)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17.00390625" style="0" customWidth="1"/>
    <col min="2" max="2" width="9.140625" style="0" customWidth="1"/>
    <col min="3" max="3" width="9.7109375" style="0" customWidth="1"/>
    <col min="4" max="5" width="9.140625" style="0" customWidth="1"/>
    <col min="6" max="7" width="10.140625" style="0" customWidth="1"/>
    <col min="8" max="8" width="14.421875" style="0" customWidth="1"/>
    <col min="9" max="9" width="14.421875" style="0" hidden="1" customWidth="1"/>
    <col min="10" max="10" width="10.140625" style="0" customWidth="1"/>
    <col min="11" max="11" width="10.8515625" style="0" customWidth="1"/>
    <col min="12" max="12" width="11.8515625" style="0" customWidth="1"/>
    <col min="13" max="13" width="17.7109375" style="0" hidden="1" customWidth="1"/>
    <col min="14" max="14" width="13.421875" style="0" customWidth="1"/>
    <col min="15" max="15" width="14.421875" style="0" customWidth="1"/>
    <col min="16" max="16" width="11.140625" style="0" customWidth="1"/>
    <col min="17" max="17" width="14.8515625" style="0" customWidth="1"/>
    <col min="18" max="18" width="12.140625" style="0" customWidth="1"/>
    <col min="19" max="19" width="13.7109375" style="0" customWidth="1"/>
  </cols>
  <sheetData>
    <row r="1" spans="1:19" ht="13.5" thickBot="1" thickTop="1">
      <c r="A1" s="2" t="s">
        <v>55</v>
      </c>
      <c r="B1" s="43" t="s">
        <v>0</v>
      </c>
      <c r="C1" s="43" t="s">
        <v>1</v>
      </c>
      <c r="D1" s="43" t="s">
        <v>2</v>
      </c>
      <c r="E1" s="43" t="s">
        <v>3</v>
      </c>
      <c r="F1" s="43" t="s">
        <v>4</v>
      </c>
      <c r="G1" s="43" t="s">
        <v>5</v>
      </c>
      <c r="H1" s="78" t="s">
        <v>6</v>
      </c>
      <c r="J1" s="43" t="s">
        <v>7</v>
      </c>
      <c r="K1" s="43" t="s">
        <v>8</v>
      </c>
      <c r="L1" s="81" t="s">
        <v>9</v>
      </c>
      <c r="N1" s="43" t="s">
        <v>10</v>
      </c>
      <c r="O1" s="82" t="s">
        <v>11</v>
      </c>
      <c r="P1" s="43" t="s">
        <v>12</v>
      </c>
      <c r="Q1" s="46" t="s">
        <v>13</v>
      </c>
      <c r="R1" s="46" t="s">
        <v>14</v>
      </c>
      <c r="S1" s="46" t="s">
        <v>15</v>
      </c>
    </row>
    <row r="2" spans="1:19" ht="13.5" thickBot="1" thickTop="1">
      <c r="A2" s="32" t="s">
        <v>56</v>
      </c>
      <c r="B2" s="79"/>
      <c r="C2" s="31"/>
      <c r="D2" s="31"/>
      <c r="E2" s="31"/>
      <c r="F2" s="31"/>
      <c r="G2" s="31"/>
      <c r="H2" s="61"/>
      <c r="J2" s="80"/>
      <c r="K2" s="80"/>
      <c r="L2" s="80"/>
      <c r="N2" s="31"/>
      <c r="O2" s="31"/>
      <c r="P2" s="31"/>
      <c r="Q2" s="64"/>
      <c r="R2" s="64"/>
      <c r="S2" s="64"/>
    </row>
    <row r="3" spans="1:19" ht="13.5" thickBot="1" thickTop="1">
      <c r="A3" s="3" t="s">
        <v>16</v>
      </c>
      <c r="B3" s="4">
        <v>5005630</v>
      </c>
      <c r="C3" s="4">
        <v>5297270</v>
      </c>
      <c r="D3" s="4">
        <v>5206000</v>
      </c>
      <c r="E3" s="4">
        <v>5227350</v>
      </c>
      <c r="F3" s="4">
        <v>5248750</v>
      </c>
      <c r="G3" s="4">
        <v>4686300</v>
      </c>
      <c r="H3" s="5">
        <f aca="true" t="shared" si="0" ref="H3:H17">SUM(B3:G3)</f>
        <v>30671300</v>
      </c>
      <c r="J3" s="4">
        <v>5632290</v>
      </c>
      <c r="K3" s="17">
        <v>5059880</v>
      </c>
      <c r="L3" s="4">
        <v>5162640</v>
      </c>
      <c r="N3" s="83">
        <v>5377740</v>
      </c>
      <c r="O3" s="4">
        <v>5292380</v>
      </c>
      <c r="P3" s="4">
        <v>6099350</v>
      </c>
      <c r="Q3" s="65">
        <f aca="true" t="shared" si="1" ref="Q3:Q17">SUM(J3:P3)</f>
        <v>32624280</v>
      </c>
      <c r="R3" s="73">
        <f aca="true" t="shared" si="2" ref="R3:R17">ROUND(SUM(H3+Q3),0)</f>
        <v>63295580</v>
      </c>
      <c r="S3" s="74">
        <f>SUM(R3/R30)</f>
        <v>0.7050672197096647</v>
      </c>
    </row>
    <row r="4" spans="1:19" ht="13.5" thickBot="1" thickTop="1">
      <c r="A4" s="3" t="s">
        <v>17</v>
      </c>
      <c r="B4" s="4">
        <v>429935</v>
      </c>
      <c r="C4" s="4">
        <v>437020</v>
      </c>
      <c r="D4" s="4">
        <v>404275</v>
      </c>
      <c r="E4" s="4">
        <v>443550</v>
      </c>
      <c r="F4" s="4">
        <v>433530</v>
      </c>
      <c r="G4" s="4">
        <v>433425</v>
      </c>
      <c r="H4" s="5">
        <f t="shared" si="0"/>
        <v>2581735</v>
      </c>
      <c r="J4" s="4">
        <v>435950</v>
      </c>
      <c r="K4" s="4">
        <v>411130</v>
      </c>
      <c r="L4" s="4">
        <v>396825</v>
      </c>
      <c r="N4" s="83">
        <v>409725</v>
      </c>
      <c r="O4" s="4">
        <v>437425</v>
      </c>
      <c r="P4" s="4">
        <v>515150</v>
      </c>
      <c r="Q4" s="65">
        <f t="shared" si="1"/>
        <v>2606205</v>
      </c>
      <c r="R4" s="73">
        <f t="shared" si="2"/>
        <v>5187940</v>
      </c>
      <c r="S4" s="74">
        <f>SUM(R4/R30)</f>
        <v>0.057789918850898556</v>
      </c>
    </row>
    <row r="5" spans="1:19" ht="13.5" thickBot="1" thickTop="1">
      <c r="A5" s="6" t="s">
        <v>18</v>
      </c>
      <c r="B5" s="4">
        <v>432960</v>
      </c>
      <c r="C5" s="4">
        <v>389544</v>
      </c>
      <c r="D5" s="4">
        <v>397680</v>
      </c>
      <c r="E5" s="4">
        <v>460545</v>
      </c>
      <c r="F5" s="4">
        <v>395349</v>
      </c>
      <c r="G5" s="4">
        <v>363030</v>
      </c>
      <c r="H5" s="5">
        <f t="shared" si="0"/>
        <v>2439108</v>
      </c>
      <c r="J5" s="4">
        <v>421275</v>
      </c>
      <c r="K5" s="4">
        <v>364278</v>
      </c>
      <c r="L5" s="4">
        <v>321660</v>
      </c>
      <c r="N5" s="84">
        <v>352455</v>
      </c>
      <c r="O5" s="4">
        <v>367590</v>
      </c>
      <c r="P5" s="4">
        <v>459450</v>
      </c>
      <c r="Q5" s="65">
        <f t="shared" si="1"/>
        <v>2286708</v>
      </c>
      <c r="R5" s="73">
        <f t="shared" si="2"/>
        <v>4725816</v>
      </c>
      <c r="S5" s="74">
        <f>SUM(R5/R30)</f>
        <v>0.05264218999145673</v>
      </c>
    </row>
    <row r="6" spans="1:19" ht="13.5" thickBot="1" thickTop="1">
      <c r="A6" s="7" t="s">
        <v>19</v>
      </c>
      <c r="B6" s="4">
        <v>269003</v>
      </c>
      <c r="C6" s="4">
        <v>253935</v>
      </c>
      <c r="D6" s="4">
        <v>212390</v>
      </c>
      <c r="E6" s="4">
        <v>356623</v>
      </c>
      <c r="F6" s="4">
        <v>224803</v>
      </c>
      <c r="G6" s="4">
        <v>299036</v>
      </c>
      <c r="H6" s="5">
        <f t="shared" si="0"/>
        <v>1615790</v>
      </c>
      <c r="J6" s="4">
        <v>349475</v>
      </c>
      <c r="K6" s="4">
        <v>264581</v>
      </c>
      <c r="L6" s="4">
        <v>238075</v>
      </c>
      <c r="N6" s="83">
        <v>200088</v>
      </c>
      <c r="O6" s="83">
        <v>267145</v>
      </c>
      <c r="P6" s="4">
        <v>207555</v>
      </c>
      <c r="Q6" s="65">
        <f t="shared" si="1"/>
        <v>1526919</v>
      </c>
      <c r="R6" s="73">
        <f t="shared" si="2"/>
        <v>3142709</v>
      </c>
      <c r="S6" s="74">
        <f>SUM(R6/R30)</f>
        <v>0.03500751706496</v>
      </c>
    </row>
    <row r="7" spans="1:19" ht="16.5" thickBot="1" thickTop="1">
      <c r="A7" s="3" t="s">
        <v>20</v>
      </c>
      <c r="B7" s="4">
        <v>148515</v>
      </c>
      <c r="C7" s="4">
        <v>88250</v>
      </c>
      <c r="D7" s="4">
        <v>129652</v>
      </c>
      <c r="E7" s="4">
        <v>121174</v>
      </c>
      <c r="F7" s="4">
        <v>154642</v>
      </c>
      <c r="G7" s="60">
        <v>157883</v>
      </c>
      <c r="H7" s="5">
        <f t="shared" si="0"/>
        <v>800116</v>
      </c>
      <c r="J7" s="4">
        <v>174423</v>
      </c>
      <c r="K7" s="4">
        <v>135718</v>
      </c>
      <c r="L7" s="4">
        <v>108538</v>
      </c>
      <c r="N7" s="83">
        <v>131930</v>
      </c>
      <c r="O7" s="4">
        <v>65728</v>
      </c>
      <c r="P7" s="4">
        <v>96922</v>
      </c>
      <c r="Q7" s="65">
        <f t="shared" si="1"/>
        <v>713259</v>
      </c>
      <c r="R7" s="73">
        <f t="shared" si="2"/>
        <v>1513375</v>
      </c>
      <c r="S7" s="74">
        <f>SUM(R7/R30)</f>
        <v>0.016857908619023854</v>
      </c>
    </row>
    <row r="8" spans="1:19" ht="13.5" thickBot="1" thickTop="1">
      <c r="A8" s="3" t="s">
        <v>21</v>
      </c>
      <c r="B8" s="4">
        <v>754000</v>
      </c>
      <c r="C8" s="4">
        <v>269000</v>
      </c>
      <c r="D8" s="4">
        <v>116000</v>
      </c>
      <c r="E8" s="4">
        <v>257946</v>
      </c>
      <c r="F8" s="4">
        <v>746000</v>
      </c>
      <c r="G8" s="4">
        <v>501000</v>
      </c>
      <c r="H8" s="5">
        <f t="shared" si="0"/>
        <v>2643946</v>
      </c>
      <c r="J8" s="4">
        <v>688000</v>
      </c>
      <c r="K8" s="4">
        <v>424000</v>
      </c>
      <c r="L8" s="4">
        <v>285000</v>
      </c>
      <c r="N8" s="83">
        <v>332000</v>
      </c>
      <c r="O8" s="4">
        <v>257000</v>
      </c>
      <c r="P8" s="4">
        <v>187000</v>
      </c>
      <c r="Q8" s="65">
        <f t="shared" si="1"/>
        <v>2173000</v>
      </c>
      <c r="R8" s="73">
        <f t="shared" si="2"/>
        <v>4816946</v>
      </c>
      <c r="S8" s="74">
        <f>SUM(R8/R30)</f>
        <v>0.05365731262296025</v>
      </c>
    </row>
    <row r="9" spans="1:19" ht="13.5" thickBot="1" thickTop="1">
      <c r="A9" s="6" t="s">
        <v>49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5">
        <f t="shared" si="0"/>
        <v>0</v>
      </c>
      <c r="J9" s="4">
        <v>0</v>
      </c>
      <c r="K9" s="4">
        <v>0</v>
      </c>
      <c r="L9" s="4">
        <v>0</v>
      </c>
      <c r="N9" s="84">
        <v>0</v>
      </c>
      <c r="O9" s="4">
        <v>0</v>
      </c>
      <c r="P9" s="4">
        <v>0</v>
      </c>
      <c r="Q9" s="65">
        <f t="shared" si="1"/>
        <v>0</v>
      </c>
      <c r="R9" s="73">
        <f t="shared" si="2"/>
        <v>0</v>
      </c>
      <c r="S9" s="74">
        <f>SUM(R9/R30)</f>
        <v>0</v>
      </c>
    </row>
    <row r="10" spans="1:19" ht="13.5" thickBot="1" thickTop="1">
      <c r="A10" s="3" t="s">
        <v>22</v>
      </c>
      <c r="B10" s="4">
        <v>4250</v>
      </c>
      <c r="C10" s="4">
        <v>6638</v>
      </c>
      <c r="D10" s="4">
        <v>600</v>
      </c>
      <c r="E10" s="4">
        <v>7800</v>
      </c>
      <c r="F10" s="4">
        <v>6525</v>
      </c>
      <c r="G10" s="4">
        <v>14650</v>
      </c>
      <c r="H10" s="5">
        <f t="shared" si="0"/>
        <v>40463</v>
      </c>
      <c r="J10" s="4">
        <v>29125</v>
      </c>
      <c r="K10" s="4">
        <v>10389</v>
      </c>
      <c r="L10" s="4">
        <v>5098</v>
      </c>
      <c r="N10" s="83">
        <v>14475</v>
      </c>
      <c r="O10" s="4">
        <v>17767</v>
      </c>
      <c r="P10" s="4">
        <v>20177</v>
      </c>
      <c r="Q10" s="65">
        <f t="shared" si="1"/>
        <v>97031</v>
      </c>
      <c r="R10" s="73">
        <f t="shared" si="2"/>
        <v>137494</v>
      </c>
      <c r="S10" s="74">
        <f>SUM(R10/R30)</f>
        <v>0.001531584232370738</v>
      </c>
    </row>
    <row r="11" spans="1:19" ht="13.5" thickBot="1" thickTop="1">
      <c r="A11" s="6" t="s">
        <v>23</v>
      </c>
      <c r="B11" s="4">
        <v>590</v>
      </c>
      <c r="C11" s="4">
        <v>250</v>
      </c>
      <c r="D11" s="4">
        <v>1025</v>
      </c>
      <c r="E11" s="4">
        <v>250</v>
      </c>
      <c r="F11" s="4">
        <v>830</v>
      </c>
      <c r="G11" s="4">
        <v>890</v>
      </c>
      <c r="H11" s="5">
        <f t="shared" si="0"/>
        <v>3835</v>
      </c>
      <c r="J11" s="4">
        <v>2325</v>
      </c>
      <c r="K11" s="4">
        <v>60</v>
      </c>
      <c r="L11" s="4">
        <v>980</v>
      </c>
      <c r="N11" s="84">
        <v>990</v>
      </c>
      <c r="O11" s="89">
        <v>390</v>
      </c>
      <c r="P11" s="4">
        <v>1130</v>
      </c>
      <c r="Q11" s="65">
        <f t="shared" si="1"/>
        <v>5875</v>
      </c>
      <c r="R11" s="73">
        <f t="shared" si="2"/>
        <v>9710</v>
      </c>
      <c r="S11" s="74">
        <f>SUM(R11/R30)</f>
        <v>0.0001081624136058291</v>
      </c>
    </row>
    <row r="12" spans="1:21" s="24" customFormat="1" ht="13.5" thickBot="1" thickTop="1">
      <c r="A12" s="23" t="s">
        <v>24</v>
      </c>
      <c r="B12" s="21">
        <v>275775</v>
      </c>
      <c r="C12" s="21">
        <v>263075</v>
      </c>
      <c r="D12" s="21">
        <v>83658</v>
      </c>
      <c r="E12" s="21">
        <v>210720</v>
      </c>
      <c r="F12" s="21">
        <v>148240</v>
      </c>
      <c r="G12" s="21">
        <v>196410</v>
      </c>
      <c r="H12" s="22">
        <f t="shared" si="0"/>
        <v>1177878</v>
      </c>
      <c r="I12"/>
      <c r="J12" s="21">
        <v>223330</v>
      </c>
      <c r="K12" s="21">
        <v>250563</v>
      </c>
      <c r="L12" s="21">
        <v>188338</v>
      </c>
      <c r="M12"/>
      <c r="N12" s="85">
        <v>186650</v>
      </c>
      <c r="O12" s="21">
        <v>232335</v>
      </c>
      <c r="P12" s="21">
        <v>383085</v>
      </c>
      <c r="Q12" s="66">
        <f t="shared" si="1"/>
        <v>1464301</v>
      </c>
      <c r="R12" s="73">
        <f t="shared" si="2"/>
        <v>2642179</v>
      </c>
      <c r="S12" s="75">
        <f>SUM(R12/R30)</f>
        <v>0.02943197299882965</v>
      </c>
      <c r="U12"/>
    </row>
    <row r="13" spans="1:19" ht="13.5" thickBot="1" thickTop="1">
      <c r="A13" s="6" t="s">
        <v>25</v>
      </c>
      <c r="B13" s="4">
        <v>88816</v>
      </c>
      <c r="C13" s="4">
        <v>40140</v>
      </c>
      <c r="D13" s="4">
        <v>95406</v>
      </c>
      <c r="E13" s="4">
        <v>34807</v>
      </c>
      <c r="F13" s="4">
        <v>79899</v>
      </c>
      <c r="G13" s="4">
        <v>25229</v>
      </c>
      <c r="H13" s="5">
        <f t="shared" si="0"/>
        <v>364297</v>
      </c>
      <c r="J13" s="4">
        <v>64182</v>
      </c>
      <c r="K13" s="4">
        <v>4705</v>
      </c>
      <c r="L13" s="4">
        <v>60043</v>
      </c>
      <c r="N13" s="84">
        <v>72465</v>
      </c>
      <c r="O13" s="4">
        <v>116688</v>
      </c>
      <c r="P13" s="4">
        <v>95243</v>
      </c>
      <c r="Q13" s="65">
        <f t="shared" si="1"/>
        <v>413326</v>
      </c>
      <c r="R13" s="73">
        <f t="shared" si="2"/>
        <v>777623</v>
      </c>
      <c r="S13" s="74">
        <f>SUM(R13/R30)</f>
        <v>0.00866216071631366</v>
      </c>
    </row>
    <row r="14" spans="1:19" ht="13.5" thickBot="1" thickTop="1">
      <c r="A14" s="6" t="s">
        <v>26</v>
      </c>
      <c r="B14" s="4">
        <v>3249</v>
      </c>
      <c r="C14" s="4">
        <v>1000</v>
      </c>
      <c r="D14" s="4">
        <v>0</v>
      </c>
      <c r="E14" s="4">
        <v>3974</v>
      </c>
      <c r="F14" s="4">
        <v>0</v>
      </c>
      <c r="G14" s="4">
        <v>1000</v>
      </c>
      <c r="H14" s="5">
        <f>SUM(B14:G14)</f>
        <v>9223</v>
      </c>
      <c r="J14" s="4">
        <v>3580</v>
      </c>
      <c r="K14" s="4">
        <v>0</v>
      </c>
      <c r="L14" s="4">
        <v>1500</v>
      </c>
      <c r="N14" s="84">
        <v>1500</v>
      </c>
      <c r="O14" s="4">
        <v>1500</v>
      </c>
      <c r="P14" s="4">
        <v>500</v>
      </c>
      <c r="Q14" s="65">
        <f t="shared" si="1"/>
        <v>8580</v>
      </c>
      <c r="R14" s="73">
        <f t="shared" si="2"/>
        <v>17803</v>
      </c>
      <c r="S14" s="74">
        <f>SUM(R14/R30)</f>
        <v>0.0001983126106513466</v>
      </c>
    </row>
    <row r="15" spans="1:21" s="24" customFormat="1" ht="13.5" thickBot="1" thickTop="1">
      <c r="A15" s="20" t="s">
        <v>27</v>
      </c>
      <c r="B15" s="21">
        <v>6460</v>
      </c>
      <c r="C15" s="21">
        <v>2010</v>
      </c>
      <c r="D15" s="21">
        <v>2860</v>
      </c>
      <c r="E15" s="21">
        <v>9800</v>
      </c>
      <c r="F15" s="21">
        <v>4992</v>
      </c>
      <c r="G15" s="21">
        <v>1375</v>
      </c>
      <c r="H15" s="22">
        <f t="shared" si="0"/>
        <v>27497</v>
      </c>
      <c r="I15"/>
      <c r="J15" s="21">
        <v>3125</v>
      </c>
      <c r="K15" s="21">
        <v>1928</v>
      </c>
      <c r="L15" s="21">
        <v>3967</v>
      </c>
      <c r="M15"/>
      <c r="N15" s="86">
        <v>8291</v>
      </c>
      <c r="O15" s="21">
        <v>24696</v>
      </c>
      <c r="P15" s="21">
        <v>43913</v>
      </c>
      <c r="Q15" s="66">
        <f t="shared" si="1"/>
        <v>85920</v>
      </c>
      <c r="R15" s="73">
        <f t="shared" si="2"/>
        <v>113417</v>
      </c>
      <c r="S15" s="75">
        <f>SUM(R15/R30)</f>
        <v>0.0012633837758941626</v>
      </c>
      <c r="U15"/>
    </row>
    <row r="16" spans="1:19" ht="13.5" thickBot="1" thickTop="1">
      <c r="A16" s="6" t="s">
        <v>58</v>
      </c>
      <c r="B16" s="4">
        <v>1425</v>
      </c>
      <c r="C16" s="4">
        <v>0</v>
      </c>
      <c r="D16" s="4">
        <v>38</v>
      </c>
      <c r="E16" s="4">
        <v>75</v>
      </c>
      <c r="F16" s="4">
        <v>1575</v>
      </c>
      <c r="G16" s="4">
        <v>75</v>
      </c>
      <c r="H16" s="5">
        <f t="shared" si="0"/>
        <v>3188</v>
      </c>
      <c r="J16" s="4">
        <v>600</v>
      </c>
      <c r="K16" s="4">
        <v>375</v>
      </c>
      <c r="L16" s="4">
        <v>75</v>
      </c>
      <c r="N16" s="84">
        <v>1018</v>
      </c>
      <c r="O16" s="4">
        <v>13500</v>
      </c>
      <c r="P16" s="4">
        <v>12324</v>
      </c>
      <c r="Q16" s="65">
        <f t="shared" si="1"/>
        <v>27892</v>
      </c>
      <c r="R16" s="73">
        <f t="shared" si="2"/>
        <v>31080</v>
      </c>
      <c r="S16" s="74">
        <f>SUM(R16/R30)</f>
        <v>0.0003462088377826126</v>
      </c>
    </row>
    <row r="17" spans="1:19" ht="13.5" thickBot="1" thickTop="1">
      <c r="A17" s="6" t="s">
        <v>54</v>
      </c>
      <c r="B17" s="4">
        <v>6750</v>
      </c>
      <c r="C17" s="4">
        <v>3250</v>
      </c>
      <c r="D17" s="4">
        <v>1750</v>
      </c>
      <c r="E17" s="4">
        <v>5620</v>
      </c>
      <c r="F17" s="4">
        <v>2250</v>
      </c>
      <c r="G17" s="4">
        <v>2025</v>
      </c>
      <c r="H17" s="5">
        <f t="shared" si="0"/>
        <v>21645</v>
      </c>
      <c r="J17" s="4">
        <v>4500</v>
      </c>
      <c r="K17" s="4">
        <v>3750</v>
      </c>
      <c r="L17" s="4">
        <v>4500</v>
      </c>
      <c r="N17" s="84">
        <v>19740</v>
      </c>
      <c r="O17" s="4">
        <v>41700</v>
      </c>
      <c r="P17" s="4">
        <v>70745</v>
      </c>
      <c r="Q17" s="65">
        <f t="shared" si="1"/>
        <v>144935</v>
      </c>
      <c r="R17" s="73">
        <f t="shared" si="2"/>
        <v>166580</v>
      </c>
      <c r="S17" s="74">
        <f>SUM(R17/R30)</f>
        <v>0.001855581344846448</v>
      </c>
    </row>
    <row r="18" spans="1:19" ht="13.5" thickBot="1" thickTop="1">
      <c r="A18" s="33" t="s">
        <v>29</v>
      </c>
      <c r="B18" s="38">
        <f aca="true" t="shared" si="3" ref="B18:R18">SUM(B3:B17)</f>
        <v>7427358</v>
      </c>
      <c r="C18" s="38">
        <f t="shared" si="3"/>
        <v>7051382</v>
      </c>
      <c r="D18" s="38">
        <f t="shared" si="3"/>
        <v>6651334</v>
      </c>
      <c r="E18" s="38">
        <f t="shared" si="3"/>
        <v>7140234</v>
      </c>
      <c r="F18" s="38">
        <f t="shared" si="3"/>
        <v>7447385</v>
      </c>
      <c r="G18" s="38">
        <f t="shared" si="3"/>
        <v>6682328</v>
      </c>
      <c r="H18" s="77">
        <f t="shared" si="3"/>
        <v>42400021</v>
      </c>
      <c r="J18" s="38">
        <f t="shared" si="3"/>
        <v>8032180</v>
      </c>
      <c r="K18" s="38">
        <f t="shared" si="3"/>
        <v>6931357</v>
      </c>
      <c r="L18" s="38">
        <f>SUM(L3:L17)</f>
        <v>6777239</v>
      </c>
      <c r="N18" s="88">
        <f>SUM(N3:N17)</f>
        <v>7109067</v>
      </c>
      <c r="O18" s="38">
        <f t="shared" si="3"/>
        <v>7135844</v>
      </c>
      <c r="P18" s="38">
        <f t="shared" si="3"/>
        <v>8192544</v>
      </c>
      <c r="Q18" s="38">
        <f t="shared" si="3"/>
        <v>44178231</v>
      </c>
      <c r="R18" s="38">
        <f t="shared" si="3"/>
        <v>86578252</v>
      </c>
      <c r="S18" s="39">
        <f>SUM(R18/R30)</f>
        <v>0.9644194337892585</v>
      </c>
    </row>
    <row r="19" spans="1:19" ht="13.5" thickBot="1" thickTop="1">
      <c r="A19" s="72" t="s">
        <v>57</v>
      </c>
      <c r="B19" s="8"/>
      <c r="C19" s="8"/>
      <c r="D19" s="8"/>
      <c r="E19" s="8"/>
      <c r="F19" s="8"/>
      <c r="G19" s="8"/>
      <c r="H19" s="9"/>
      <c r="J19" s="8"/>
      <c r="K19" s="8"/>
      <c r="L19" s="8"/>
      <c r="N19" s="87"/>
      <c r="O19" s="8"/>
      <c r="P19" s="8"/>
      <c r="Q19" s="8"/>
      <c r="R19" s="8"/>
      <c r="S19" s="10"/>
    </row>
    <row r="20" spans="1:19" ht="13.5" thickBot="1" thickTop="1">
      <c r="A20" s="6" t="s">
        <v>30</v>
      </c>
      <c r="B20" s="4">
        <v>0</v>
      </c>
      <c r="C20" s="4">
        <v>0</v>
      </c>
      <c r="D20" s="4">
        <v>3597</v>
      </c>
      <c r="E20" s="4">
        <v>0</v>
      </c>
      <c r="F20" s="4">
        <v>2692</v>
      </c>
      <c r="G20" s="4">
        <v>0</v>
      </c>
      <c r="H20" s="5">
        <f aca="true" t="shared" si="4" ref="H20:H27">SUM(B20:G20)</f>
        <v>6289</v>
      </c>
      <c r="J20" s="4">
        <v>8979</v>
      </c>
      <c r="K20" s="4">
        <v>0</v>
      </c>
      <c r="L20" s="4">
        <v>2696</v>
      </c>
      <c r="N20" s="4">
        <v>0</v>
      </c>
      <c r="O20" s="4">
        <v>0</v>
      </c>
      <c r="P20" s="4">
        <v>0</v>
      </c>
      <c r="Q20" s="65">
        <f aca="true" t="shared" si="5" ref="Q20:Q27">SUM(J20:P20)</f>
        <v>11675</v>
      </c>
      <c r="R20" s="73">
        <f aca="true" t="shared" si="6" ref="R20:R27">SUM(H20+Q20)</f>
        <v>17964</v>
      </c>
      <c r="S20" s="74">
        <f>SUM(R20/R30)</f>
        <v>0.0002001060348110313</v>
      </c>
    </row>
    <row r="21" spans="1:19" ht="13.5" thickBot="1" thickTop="1">
      <c r="A21" s="6" t="s">
        <v>21</v>
      </c>
      <c r="B21" s="4">
        <v>527794</v>
      </c>
      <c r="C21" s="4">
        <v>739860</v>
      </c>
      <c r="D21" s="4">
        <v>232760</v>
      </c>
      <c r="E21" s="4">
        <v>556639</v>
      </c>
      <c r="F21" s="4">
        <v>70518</v>
      </c>
      <c r="G21" s="4">
        <v>50865</v>
      </c>
      <c r="H21" s="5">
        <f t="shared" si="4"/>
        <v>2178436</v>
      </c>
      <c r="J21" s="4">
        <v>49653</v>
      </c>
      <c r="K21" s="4">
        <v>39767</v>
      </c>
      <c r="L21" s="4">
        <v>33469</v>
      </c>
      <c r="N21" s="4">
        <v>99204</v>
      </c>
      <c r="O21" s="4">
        <v>99348</v>
      </c>
      <c r="P21" s="4">
        <v>162271</v>
      </c>
      <c r="Q21" s="65">
        <f t="shared" si="5"/>
        <v>483712</v>
      </c>
      <c r="R21" s="73">
        <f t="shared" si="6"/>
        <v>2662148</v>
      </c>
      <c r="S21" s="74">
        <f>SUM(R21/R30)</f>
        <v>0.02965441329103303</v>
      </c>
    </row>
    <row r="22" spans="1:19" s="24" customFormat="1" ht="13.5" thickBot="1" thickTop="1">
      <c r="A22" s="25" t="s">
        <v>31</v>
      </c>
      <c r="B22" s="26">
        <v>121900</v>
      </c>
      <c r="C22" s="27">
        <v>20624</v>
      </c>
      <c r="D22" s="21">
        <v>27098</v>
      </c>
      <c r="E22" s="21">
        <v>37613</v>
      </c>
      <c r="F22" s="21">
        <v>13554</v>
      </c>
      <c r="G22" s="21">
        <v>15540</v>
      </c>
      <c r="H22" s="22">
        <f t="shared" si="4"/>
        <v>236329</v>
      </c>
      <c r="I22"/>
      <c r="J22" s="21">
        <v>4243</v>
      </c>
      <c r="K22" s="21">
        <v>10343</v>
      </c>
      <c r="L22" s="21">
        <v>933</v>
      </c>
      <c r="M22"/>
      <c r="N22" s="21">
        <v>20114</v>
      </c>
      <c r="O22" s="21">
        <v>22173</v>
      </c>
      <c r="P22" s="21">
        <v>44287</v>
      </c>
      <c r="Q22" s="66">
        <f t="shared" si="5"/>
        <v>102093</v>
      </c>
      <c r="R22" s="76">
        <f t="shared" si="6"/>
        <v>338422</v>
      </c>
      <c r="S22" s="75">
        <f>SUM(R22/R30)</f>
        <v>0.00376977758365725</v>
      </c>
    </row>
    <row r="23" spans="1:19" ht="13.5" thickBot="1" thickTop="1">
      <c r="A23" s="3" t="s">
        <v>27</v>
      </c>
      <c r="B23" s="4">
        <v>0</v>
      </c>
      <c r="C23" s="4">
        <v>2246</v>
      </c>
      <c r="D23" s="4">
        <v>0</v>
      </c>
      <c r="E23" s="4">
        <v>0</v>
      </c>
      <c r="F23" s="4">
        <v>797</v>
      </c>
      <c r="G23" s="4">
        <v>0</v>
      </c>
      <c r="H23" s="5">
        <f t="shared" si="4"/>
        <v>3043</v>
      </c>
      <c r="J23" s="4">
        <v>0</v>
      </c>
      <c r="K23" s="4">
        <v>0</v>
      </c>
      <c r="L23" s="4">
        <v>0</v>
      </c>
      <c r="N23" s="4">
        <v>0</v>
      </c>
      <c r="O23" s="4">
        <v>0</v>
      </c>
      <c r="P23" s="4">
        <v>0</v>
      </c>
      <c r="Q23" s="65">
        <f t="shared" si="5"/>
        <v>0</v>
      </c>
      <c r="R23" s="73">
        <f t="shared" si="6"/>
        <v>3043</v>
      </c>
      <c r="S23" s="74">
        <f>SUM(R23/R30)</f>
        <v>3.3896830546090414E-05</v>
      </c>
    </row>
    <row r="24" spans="1:19" s="24" customFormat="1" ht="13.5" thickBot="1" thickTop="1">
      <c r="A24" s="20" t="s">
        <v>32</v>
      </c>
      <c r="B24" s="21">
        <v>13051</v>
      </c>
      <c r="C24" s="21">
        <v>6284</v>
      </c>
      <c r="D24" s="21">
        <v>0</v>
      </c>
      <c r="E24" s="21">
        <v>7464</v>
      </c>
      <c r="F24" s="21">
        <v>0</v>
      </c>
      <c r="G24" s="21">
        <v>15638</v>
      </c>
      <c r="H24" s="22">
        <f t="shared" si="4"/>
        <v>42437</v>
      </c>
      <c r="I24"/>
      <c r="J24" s="21">
        <v>4489</v>
      </c>
      <c r="K24" s="21">
        <v>1122</v>
      </c>
      <c r="L24" s="21">
        <v>11604</v>
      </c>
      <c r="M24"/>
      <c r="N24" s="21">
        <v>0</v>
      </c>
      <c r="O24" s="21">
        <v>8405</v>
      </c>
      <c r="P24" s="21">
        <v>44452</v>
      </c>
      <c r="Q24" s="66">
        <f t="shared" si="5"/>
        <v>70072</v>
      </c>
      <c r="R24" s="76">
        <f t="shared" si="6"/>
        <v>112509</v>
      </c>
      <c r="S24" s="75">
        <f>SUM(R24/R30)</f>
        <v>0.0012532693092047605</v>
      </c>
    </row>
    <row r="25" spans="1:19" ht="13.5" thickBot="1" thickTop="1">
      <c r="A25" s="28" t="s">
        <v>51</v>
      </c>
      <c r="B25" s="4">
        <v>17545</v>
      </c>
      <c r="C25" s="17">
        <v>0</v>
      </c>
      <c r="D25" s="4">
        <v>16752</v>
      </c>
      <c r="E25" s="4">
        <v>0</v>
      </c>
      <c r="F25" s="4">
        <v>16740</v>
      </c>
      <c r="G25" s="4">
        <v>0</v>
      </c>
      <c r="H25" s="5">
        <f t="shared" si="4"/>
        <v>51037</v>
      </c>
      <c r="J25" s="4">
        <v>0</v>
      </c>
      <c r="K25" s="4">
        <v>0</v>
      </c>
      <c r="L25" s="4">
        <v>0</v>
      </c>
      <c r="N25" s="4">
        <v>0</v>
      </c>
      <c r="O25" s="4">
        <v>0</v>
      </c>
      <c r="P25" s="4">
        <v>0</v>
      </c>
      <c r="Q25" s="65">
        <f t="shared" si="5"/>
        <v>0</v>
      </c>
      <c r="R25" s="73">
        <f t="shared" si="6"/>
        <v>51037</v>
      </c>
      <c r="S25" s="74">
        <f>SUM(R25/R30)</f>
        <v>0.0005685154586200515</v>
      </c>
    </row>
    <row r="26" spans="1:19" ht="13.5" thickBot="1" thickTop="1">
      <c r="A26" s="28" t="s">
        <v>52</v>
      </c>
      <c r="B26" s="4">
        <v>0</v>
      </c>
      <c r="C26" s="29">
        <v>0</v>
      </c>
      <c r="D26" s="4">
        <v>0</v>
      </c>
      <c r="E26" s="4">
        <v>0</v>
      </c>
      <c r="F26" s="4">
        <v>0</v>
      </c>
      <c r="G26" s="4">
        <v>0</v>
      </c>
      <c r="H26" s="5">
        <f t="shared" si="4"/>
        <v>0</v>
      </c>
      <c r="J26" s="4">
        <v>0</v>
      </c>
      <c r="K26" s="4">
        <v>0</v>
      </c>
      <c r="L26" s="4">
        <v>0</v>
      </c>
      <c r="N26" s="4">
        <v>0</v>
      </c>
      <c r="O26" s="4">
        <v>0</v>
      </c>
      <c r="P26" s="4">
        <v>0</v>
      </c>
      <c r="Q26" s="65">
        <f t="shared" si="5"/>
        <v>0</v>
      </c>
      <c r="R26" s="73">
        <f t="shared" si="6"/>
        <v>0</v>
      </c>
      <c r="S26" s="74">
        <f>SUM(R26/R30)</f>
        <v>0</v>
      </c>
    </row>
    <row r="27" spans="1:19" ht="13.5" thickBot="1" thickTop="1">
      <c r="A27" s="6" t="s">
        <v>26</v>
      </c>
      <c r="B27" s="4">
        <v>7197</v>
      </c>
      <c r="C27" s="19">
        <v>1018</v>
      </c>
      <c r="D27" s="4">
        <v>0</v>
      </c>
      <c r="E27" s="4">
        <v>815</v>
      </c>
      <c r="F27" s="4">
        <v>0</v>
      </c>
      <c r="G27" s="4">
        <v>0</v>
      </c>
      <c r="H27" s="5">
        <f t="shared" si="4"/>
        <v>9030</v>
      </c>
      <c r="J27" s="4">
        <v>0</v>
      </c>
      <c r="K27" s="4">
        <v>0</v>
      </c>
      <c r="L27" s="4">
        <v>0</v>
      </c>
      <c r="N27" s="4">
        <v>0</v>
      </c>
      <c r="O27" s="4">
        <v>0</v>
      </c>
      <c r="P27" s="4">
        <v>0</v>
      </c>
      <c r="Q27" s="65">
        <f t="shared" si="5"/>
        <v>0</v>
      </c>
      <c r="R27" s="73">
        <f t="shared" si="6"/>
        <v>9030</v>
      </c>
      <c r="S27" s="74">
        <f>SUM(R27/R30)</f>
        <v>0.00010058770286927258</v>
      </c>
    </row>
    <row r="28" spans="1:19" ht="13.5" thickBot="1" thickTop="1">
      <c r="A28" s="33" t="s">
        <v>33</v>
      </c>
      <c r="B28" s="38">
        <f aca="true" t="shared" si="7" ref="B28:R28">SUM(B20:B27)</f>
        <v>687487</v>
      </c>
      <c r="C28" s="38">
        <f t="shared" si="7"/>
        <v>770032</v>
      </c>
      <c r="D28" s="38">
        <f t="shared" si="7"/>
        <v>280207</v>
      </c>
      <c r="E28" s="38">
        <f t="shared" si="7"/>
        <v>602531</v>
      </c>
      <c r="F28" s="38">
        <f t="shared" si="7"/>
        <v>104301</v>
      </c>
      <c r="G28" s="38">
        <f t="shared" si="7"/>
        <v>82043</v>
      </c>
      <c r="H28" s="77">
        <f t="shared" si="7"/>
        <v>2526601</v>
      </c>
      <c r="J28" s="38">
        <f t="shared" si="7"/>
        <v>67364</v>
      </c>
      <c r="K28" s="38">
        <f t="shared" si="7"/>
        <v>51232</v>
      </c>
      <c r="L28" s="38">
        <f>SUM(L20:L27)</f>
        <v>48702</v>
      </c>
      <c r="N28" s="38">
        <f>SUM(N20:N27)</f>
        <v>119318</v>
      </c>
      <c r="O28" s="38">
        <f t="shared" si="7"/>
        <v>129926</v>
      </c>
      <c r="P28" s="38">
        <f t="shared" si="7"/>
        <v>251010</v>
      </c>
      <c r="Q28" s="38">
        <f t="shared" si="7"/>
        <v>667552</v>
      </c>
      <c r="R28" s="38">
        <f t="shared" si="7"/>
        <v>3194153</v>
      </c>
      <c r="S28" s="39">
        <f>SUM(R28/R30)</f>
        <v>0.03558056621074149</v>
      </c>
    </row>
    <row r="29" spans="1:19" ht="13.5" thickBot="1" thickTop="1">
      <c r="A29" s="11"/>
      <c r="B29" s="12"/>
      <c r="C29" s="12"/>
      <c r="D29" s="12"/>
      <c r="E29" s="12"/>
      <c r="F29" s="12"/>
      <c r="G29" s="12"/>
      <c r="H29" s="13"/>
      <c r="J29" s="12"/>
      <c r="K29" s="12"/>
      <c r="L29" s="12"/>
      <c r="N29" s="11"/>
      <c r="O29" s="12"/>
      <c r="P29" s="12"/>
      <c r="Q29" s="12"/>
      <c r="R29" s="12"/>
      <c r="S29" s="14"/>
    </row>
    <row r="30" spans="1:19" ht="13.5" thickBot="1" thickTop="1">
      <c r="A30" s="35" t="s">
        <v>34</v>
      </c>
      <c r="B30" s="36">
        <f aca="true" t="shared" si="8" ref="B30:R30">SUM(B18+B28)</f>
        <v>8114845</v>
      </c>
      <c r="C30" s="36">
        <f t="shared" si="8"/>
        <v>7821414</v>
      </c>
      <c r="D30" s="36">
        <f t="shared" si="8"/>
        <v>6931541</v>
      </c>
      <c r="E30" s="36">
        <f t="shared" si="8"/>
        <v>7742765</v>
      </c>
      <c r="F30" s="36">
        <f t="shared" si="8"/>
        <v>7551686</v>
      </c>
      <c r="G30" s="36">
        <f t="shared" si="8"/>
        <v>6764371</v>
      </c>
      <c r="H30" s="62">
        <f t="shared" si="8"/>
        <v>44926622</v>
      </c>
      <c r="J30" s="36">
        <f t="shared" si="8"/>
        <v>8099544</v>
      </c>
      <c r="K30" s="36">
        <f>SUM(K18+K28)</f>
        <v>6982589</v>
      </c>
      <c r="L30" s="36">
        <f>SUM(L18,L28)</f>
        <v>6825941</v>
      </c>
      <c r="N30" s="36">
        <f>SUM(N18,N28)</f>
        <v>7228385</v>
      </c>
      <c r="O30" s="36">
        <f t="shared" si="8"/>
        <v>7265770</v>
      </c>
      <c r="P30" s="36">
        <f t="shared" si="8"/>
        <v>8443554</v>
      </c>
      <c r="Q30" s="36">
        <f t="shared" si="8"/>
        <v>44845783</v>
      </c>
      <c r="R30" s="36">
        <f t="shared" si="8"/>
        <v>89772405</v>
      </c>
      <c r="S30" s="37">
        <v>1</v>
      </c>
    </row>
    <row r="31" ht="10.5" customHeight="1" thickTop="1"/>
    <row r="32" spans="1:18" ht="12.75">
      <c r="A32" s="18"/>
      <c r="H32" s="17"/>
      <c r="R32" s="17"/>
    </row>
    <row r="33" spans="8:18" ht="12">
      <c r="H33" s="17"/>
      <c r="R33" s="17"/>
    </row>
    <row r="34" ht="12.75">
      <c r="D34" s="15"/>
    </row>
    <row r="36" ht="12">
      <c r="B36" t="s">
        <v>36</v>
      </c>
    </row>
  </sheetData>
  <sheetProtection/>
  <printOptions/>
  <pageMargins left="0.57" right="0.5118110236220472" top="2.69" bottom="0.9448818897637796" header="2.08" footer="0.7480314960629921"/>
  <pageSetup horizontalDpi="360" verticalDpi="360" orientation="landscape" paperSize="9" scale="65" r:id="rId1"/>
  <headerFooter alignWithMargins="0">
    <oddHeader>&amp;C&amp;"Arial,Negrita Cursiva"&amp;24VENTA NACIONAL DE VALORES PARA VINOS NACIONALES E IMPORTADOS
AÑO 2002 (expresado en Litros)</oddHeader>
    <oddFooter>&amp;LI.NA.VI.  &amp;D&amp;CPágina &amp;P&amp;R&amp;9Archivo:&amp;F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E8">
      <selection activeCell="A1" sqref="A1"/>
    </sheetView>
  </sheetViews>
  <sheetFormatPr defaultColWidth="11.421875" defaultRowHeight="12.75"/>
  <cols>
    <col min="1" max="1" width="17.00390625" style="0" customWidth="1"/>
    <col min="2" max="2" width="9.140625" style="0" customWidth="1"/>
    <col min="3" max="3" width="9.7109375" style="0" customWidth="1"/>
    <col min="4" max="5" width="9.140625" style="0" customWidth="1"/>
    <col min="6" max="7" width="10.140625" style="0" customWidth="1"/>
    <col min="8" max="8" width="14.421875" style="0" customWidth="1"/>
    <col min="9" max="9" width="10.140625" style="0" customWidth="1"/>
    <col min="10" max="10" width="9.140625" style="0" customWidth="1"/>
    <col min="11" max="11" width="11.57421875" style="0" customWidth="1"/>
    <col min="12" max="12" width="9.8515625" style="0" customWidth="1"/>
    <col min="13" max="13" width="12.00390625" style="0" customWidth="1"/>
    <col min="14" max="14" width="11.140625" style="0" customWidth="1"/>
    <col min="15" max="15" width="14.8515625" style="0" customWidth="1"/>
    <col min="16" max="16" width="11.8515625" style="0" customWidth="1"/>
    <col min="17" max="17" width="15.00390625" style="0" customWidth="1"/>
  </cols>
  <sheetData>
    <row r="1" spans="1:17" ht="13.5" thickBot="1" thickTop="1">
      <c r="A1" s="2" t="s">
        <v>55</v>
      </c>
      <c r="B1" s="43" t="s">
        <v>0</v>
      </c>
      <c r="C1" s="43" t="s">
        <v>1</v>
      </c>
      <c r="D1" s="43" t="s">
        <v>2</v>
      </c>
      <c r="E1" s="43" t="s">
        <v>3</v>
      </c>
      <c r="F1" s="43" t="s">
        <v>4</v>
      </c>
      <c r="G1" s="43" t="s">
        <v>5</v>
      </c>
      <c r="H1" s="78" t="s">
        <v>6</v>
      </c>
      <c r="I1" s="43" t="s">
        <v>7</v>
      </c>
      <c r="J1" s="43" t="s">
        <v>8</v>
      </c>
      <c r="K1" s="43" t="s">
        <v>9</v>
      </c>
      <c r="L1" s="43" t="s">
        <v>10</v>
      </c>
      <c r="M1" s="43" t="s">
        <v>11</v>
      </c>
      <c r="N1" s="43" t="s">
        <v>12</v>
      </c>
      <c r="O1" s="46" t="s">
        <v>13</v>
      </c>
      <c r="P1" s="46" t="s">
        <v>14</v>
      </c>
      <c r="Q1" s="46" t="s">
        <v>15</v>
      </c>
    </row>
    <row r="2" spans="1:17" ht="13.5" thickBot="1" thickTop="1">
      <c r="A2" s="32" t="s">
        <v>56</v>
      </c>
      <c r="B2" s="31"/>
      <c r="C2" s="31"/>
      <c r="D2" s="31"/>
      <c r="E2" s="31"/>
      <c r="F2" s="31"/>
      <c r="G2" s="31"/>
      <c r="H2" s="61"/>
      <c r="I2" s="31"/>
      <c r="J2" s="31"/>
      <c r="K2" s="31"/>
      <c r="L2" s="31"/>
      <c r="M2" s="31"/>
      <c r="N2" s="31"/>
      <c r="O2" s="64"/>
      <c r="P2" s="64"/>
      <c r="Q2" s="64"/>
    </row>
    <row r="3" spans="1:17" ht="13.5" thickBot="1" thickTop="1">
      <c r="A3" s="3" t="s">
        <v>16</v>
      </c>
      <c r="B3" s="4">
        <v>4927850</v>
      </c>
      <c r="C3" s="4">
        <v>5099100</v>
      </c>
      <c r="D3" s="4">
        <v>5704150</v>
      </c>
      <c r="E3" s="4">
        <v>5476440</v>
      </c>
      <c r="F3" s="4">
        <v>5687270</v>
      </c>
      <c r="G3" s="4">
        <v>4742730</v>
      </c>
      <c r="H3" s="5">
        <f aca="true" t="shared" si="0" ref="H3:H17">SUM(B3:G3)</f>
        <v>31637540</v>
      </c>
      <c r="I3" s="4">
        <v>5737150</v>
      </c>
      <c r="J3" s="4">
        <v>5301800</v>
      </c>
      <c r="K3" s="4">
        <v>4653610</v>
      </c>
      <c r="L3" s="4">
        <v>5735440</v>
      </c>
      <c r="M3" s="4">
        <v>5355960</v>
      </c>
      <c r="N3" s="4">
        <v>6107520</v>
      </c>
      <c r="O3" s="65">
        <f aca="true" t="shared" si="1" ref="O3:O17">SUM(I3:N3)</f>
        <v>32891480</v>
      </c>
      <c r="P3" s="73">
        <f aca="true" t="shared" si="2" ref="P3:P17">ROUND(SUM(H3+O3),0)</f>
        <v>64529020</v>
      </c>
      <c r="Q3" s="74">
        <f>SUM(P3/P30)</f>
        <v>0.6559503442216001</v>
      </c>
    </row>
    <row r="4" spans="1:17" ht="13.5" thickBot="1" thickTop="1">
      <c r="A4" s="3" t="s">
        <v>17</v>
      </c>
      <c r="B4" s="4">
        <v>422835</v>
      </c>
      <c r="C4" s="4">
        <v>448025</v>
      </c>
      <c r="D4" s="4">
        <v>497870</v>
      </c>
      <c r="E4" s="4">
        <v>476750</v>
      </c>
      <c r="F4" s="4">
        <v>471650</v>
      </c>
      <c r="G4" s="4">
        <v>434050</v>
      </c>
      <c r="H4" s="5">
        <f t="shared" si="0"/>
        <v>2751180</v>
      </c>
      <c r="I4" s="4">
        <v>464230</v>
      </c>
      <c r="J4" s="4">
        <v>465750</v>
      </c>
      <c r="K4" s="4">
        <v>379150</v>
      </c>
      <c r="L4" s="4">
        <v>496725</v>
      </c>
      <c r="M4" s="4">
        <v>428875</v>
      </c>
      <c r="N4" s="4">
        <v>543530</v>
      </c>
      <c r="O4" s="65">
        <f t="shared" si="1"/>
        <v>2778260</v>
      </c>
      <c r="P4" s="73">
        <f t="shared" si="2"/>
        <v>5529440</v>
      </c>
      <c r="Q4" s="74">
        <f>SUM(P4/P30)</f>
        <v>0.05620785921361714</v>
      </c>
    </row>
    <row r="5" spans="1:17" ht="13.5" thickBot="1" thickTop="1">
      <c r="A5" s="6" t="s">
        <v>18</v>
      </c>
      <c r="B5" s="4">
        <v>383730</v>
      </c>
      <c r="C5" s="4">
        <v>404850</v>
      </c>
      <c r="D5" s="4">
        <v>393693</v>
      </c>
      <c r="E5" s="4">
        <v>424185</v>
      </c>
      <c r="F5" s="4">
        <v>497262</v>
      </c>
      <c r="G5" s="4">
        <v>374007</v>
      </c>
      <c r="H5" s="5">
        <f t="shared" si="0"/>
        <v>2477727</v>
      </c>
      <c r="I5" s="4">
        <v>446277</v>
      </c>
      <c r="J5" s="4">
        <v>426762</v>
      </c>
      <c r="K5" s="4">
        <v>379740</v>
      </c>
      <c r="L5" s="4">
        <v>418230</v>
      </c>
      <c r="M5" s="4">
        <v>389397</v>
      </c>
      <c r="N5" s="4">
        <v>588249</v>
      </c>
      <c r="O5" s="65">
        <f t="shared" si="1"/>
        <v>2648655</v>
      </c>
      <c r="P5" s="73">
        <f t="shared" si="2"/>
        <v>5126382</v>
      </c>
      <c r="Q5" s="74">
        <f>SUM(P5/P30)</f>
        <v>0.052110694343590135</v>
      </c>
    </row>
    <row r="6" spans="1:17" ht="13.5" thickBot="1" thickTop="1">
      <c r="A6" s="7" t="s">
        <v>19</v>
      </c>
      <c r="B6" s="4">
        <v>314917</v>
      </c>
      <c r="C6" s="4">
        <v>269470</v>
      </c>
      <c r="D6" s="4">
        <v>381892</v>
      </c>
      <c r="E6" s="4">
        <v>256315</v>
      </c>
      <c r="F6" s="4">
        <v>361185</v>
      </c>
      <c r="G6" s="4">
        <v>287150</v>
      </c>
      <c r="H6" s="5">
        <f t="shared" si="0"/>
        <v>1870929</v>
      </c>
      <c r="I6" s="4">
        <v>336175</v>
      </c>
      <c r="J6" s="4">
        <v>424550</v>
      </c>
      <c r="K6" s="4">
        <v>275960</v>
      </c>
      <c r="L6" s="4">
        <v>297410</v>
      </c>
      <c r="M6" s="4">
        <v>289143</v>
      </c>
      <c r="N6" s="4">
        <v>312019</v>
      </c>
      <c r="O6" s="65">
        <f t="shared" si="1"/>
        <v>1935257</v>
      </c>
      <c r="P6" s="73">
        <f t="shared" si="2"/>
        <v>3806186</v>
      </c>
      <c r="Q6" s="74">
        <f>SUM(P6/P30)</f>
        <v>0.03869063898493167</v>
      </c>
    </row>
    <row r="7" spans="1:17" ht="16.5" thickBot="1" thickTop="1">
      <c r="A7" s="3" t="s">
        <v>20</v>
      </c>
      <c r="B7" s="4">
        <v>133226</v>
      </c>
      <c r="C7" s="4">
        <v>176954</v>
      </c>
      <c r="D7" s="4">
        <v>169194</v>
      </c>
      <c r="E7" s="4">
        <v>133808</v>
      </c>
      <c r="F7" s="4">
        <v>90653</v>
      </c>
      <c r="G7" s="60">
        <v>191809</v>
      </c>
      <c r="H7" s="5">
        <f t="shared" si="0"/>
        <v>895644</v>
      </c>
      <c r="I7" s="4">
        <v>219020</v>
      </c>
      <c r="J7" s="4">
        <v>251948</v>
      </c>
      <c r="K7" s="4">
        <v>73429</v>
      </c>
      <c r="L7" s="4">
        <v>78994</v>
      </c>
      <c r="M7" s="4">
        <v>155341</v>
      </c>
      <c r="N7" s="4">
        <v>181406</v>
      </c>
      <c r="O7" s="65">
        <f t="shared" si="1"/>
        <v>960138</v>
      </c>
      <c r="P7" s="73">
        <f t="shared" si="2"/>
        <v>1855782</v>
      </c>
      <c r="Q7" s="74">
        <f>SUM(P7/P30)</f>
        <v>0.018864393751838314</v>
      </c>
    </row>
    <row r="8" spans="1:17" ht="13.5" thickBot="1" thickTop="1">
      <c r="A8" s="3" t="s">
        <v>21</v>
      </c>
      <c r="B8" s="4">
        <v>492000</v>
      </c>
      <c r="C8" s="4">
        <v>527000</v>
      </c>
      <c r="D8" s="4">
        <v>133000</v>
      </c>
      <c r="E8" s="4">
        <v>84000</v>
      </c>
      <c r="F8" s="4">
        <v>706000</v>
      </c>
      <c r="G8" s="4">
        <v>611000</v>
      </c>
      <c r="H8" s="5">
        <f t="shared" si="0"/>
        <v>2553000</v>
      </c>
      <c r="I8" s="4">
        <v>551000</v>
      </c>
      <c r="J8" s="4">
        <v>377828</v>
      </c>
      <c r="K8" s="4">
        <v>534900</v>
      </c>
      <c r="L8" s="4">
        <v>532000</v>
      </c>
      <c r="M8" s="4">
        <v>713000</v>
      </c>
      <c r="N8" s="4">
        <v>469849</v>
      </c>
      <c r="O8" s="65">
        <f t="shared" si="1"/>
        <v>3178577</v>
      </c>
      <c r="P8" s="73">
        <f t="shared" si="2"/>
        <v>5731577</v>
      </c>
      <c r="Q8" s="74">
        <f>SUM(P8/P30)</f>
        <v>0.05826262208976064</v>
      </c>
    </row>
    <row r="9" spans="1:17" ht="13.5" thickBot="1" thickTop="1">
      <c r="A9" s="6" t="s">
        <v>49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5">
        <f t="shared" si="0"/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65">
        <f t="shared" si="1"/>
        <v>0</v>
      </c>
      <c r="P9" s="73">
        <f t="shared" si="2"/>
        <v>0</v>
      </c>
      <c r="Q9" s="74">
        <f>SUM(P9/P30)</f>
        <v>0</v>
      </c>
    </row>
    <row r="10" spans="1:17" ht="13.5" thickBot="1" thickTop="1">
      <c r="A10" s="3" t="s">
        <v>22</v>
      </c>
      <c r="B10" s="4">
        <v>8887</v>
      </c>
      <c r="C10" s="4">
        <v>5975</v>
      </c>
      <c r="D10" s="4">
        <v>16287</v>
      </c>
      <c r="E10" s="4">
        <v>14900</v>
      </c>
      <c r="F10" s="4">
        <v>22675</v>
      </c>
      <c r="G10" s="4">
        <v>9325</v>
      </c>
      <c r="H10" s="5">
        <f t="shared" si="0"/>
        <v>78049</v>
      </c>
      <c r="I10" s="4">
        <v>26750</v>
      </c>
      <c r="J10" s="4">
        <v>9284</v>
      </c>
      <c r="K10" s="4">
        <v>18850</v>
      </c>
      <c r="L10" s="4">
        <v>17610</v>
      </c>
      <c r="M10" s="4">
        <v>40213</v>
      </c>
      <c r="N10" s="4">
        <v>22538</v>
      </c>
      <c r="O10" s="65">
        <f t="shared" si="1"/>
        <v>135245</v>
      </c>
      <c r="P10" s="73">
        <f t="shared" si="2"/>
        <v>213294</v>
      </c>
      <c r="Q10" s="74">
        <f>SUM(P10/P30)</f>
        <v>0.0021681760039188877</v>
      </c>
    </row>
    <row r="11" spans="1:17" ht="13.5" thickBot="1" thickTop="1">
      <c r="A11" s="6" t="s">
        <v>23</v>
      </c>
      <c r="B11" s="4">
        <v>120</v>
      </c>
      <c r="C11" s="4">
        <v>635</v>
      </c>
      <c r="D11" s="4">
        <v>250</v>
      </c>
      <c r="E11" s="4">
        <v>740</v>
      </c>
      <c r="F11" s="4">
        <v>1135</v>
      </c>
      <c r="G11" s="4">
        <v>835</v>
      </c>
      <c r="H11" s="5">
        <f t="shared" si="0"/>
        <v>3715</v>
      </c>
      <c r="I11" s="4">
        <v>585</v>
      </c>
      <c r="J11" s="4">
        <v>360</v>
      </c>
      <c r="K11" s="4">
        <v>890</v>
      </c>
      <c r="L11" s="4">
        <v>540</v>
      </c>
      <c r="M11" s="4">
        <v>2690</v>
      </c>
      <c r="N11" s="4">
        <v>310</v>
      </c>
      <c r="O11" s="65">
        <f t="shared" si="1"/>
        <v>5375</v>
      </c>
      <c r="P11" s="73">
        <f t="shared" si="2"/>
        <v>9090</v>
      </c>
      <c r="Q11" s="74">
        <f>SUM(P11/P30)</f>
        <v>9.24016609732233E-05</v>
      </c>
    </row>
    <row r="12" spans="1:19" s="24" customFormat="1" ht="13.5" thickBot="1" thickTop="1">
      <c r="A12" s="23" t="s">
        <v>24</v>
      </c>
      <c r="B12" s="21">
        <v>293262</v>
      </c>
      <c r="C12" s="21">
        <v>202112</v>
      </c>
      <c r="D12" s="21">
        <v>191300</v>
      </c>
      <c r="E12" s="21">
        <v>150102</v>
      </c>
      <c r="F12" s="21">
        <v>234318</v>
      </c>
      <c r="G12" s="21">
        <v>236400</v>
      </c>
      <c r="H12" s="22">
        <f t="shared" si="0"/>
        <v>1307494</v>
      </c>
      <c r="I12" s="21">
        <v>213250</v>
      </c>
      <c r="J12" s="21">
        <v>280135</v>
      </c>
      <c r="K12" s="21">
        <v>238250</v>
      </c>
      <c r="L12" s="21">
        <v>303448</v>
      </c>
      <c r="M12" s="21">
        <v>370663</v>
      </c>
      <c r="N12" s="21">
        <v>329310</v>
      </c>
      <c r="O12" s="66">
        <f t="shared" si="1"/>
        <v>1735056</v>
      </c>
      <c r="P12" s="73">
        <f t="shared" si="2"/>
        <v>3042550</v>
      </c>
      <c r="Q12" s="75">
        <f>SUM(P12/P30)</f>
        <v>0.03092812690803966</v>
      </c>
      <c r="S12"/>
    </row>
    <row r="13" spans="1:17" ht="13.5" thickBot="1" thickTop="1">
      <c r="A13" s="6" t="s">
        <v>25</v>
      </c>
      <c r="B13" s="4">
        <v>69992</v>
      </c>
      <c r="C13" s="4">
        <v>35589</v>
      </c>
      <c r="D13" s="4">
        <v>116134</v>
      </c>
      <c r="E13" s="4">
        <v>18750</v>
      </c>
      <c r="F13" s="4">
        <v>72743</v>
      </c>
      <c r="G13" s="4">
        <v>56426</v>
      </c>
      <c r="H13" s="5">
        <f t="shared" si="0"/>
        <v>369634</v>
      </c>
      <c r="I13" s="4">
        <v>146447</v>
      </c>
      <c r="J13" s="4">
        <v>21610</v>
      </c>
      <c r="K13" s="4">
        <v>60065</v>
      </c>
      <c r="L13" s="4">
        <v>95159</v>
      </c>
      <c r="M13" s="4">
        <v>137294</v>
      </c>
      <c r="N13" s="4">
        <v>157399</v>
      </c>
      <c r="O13" s="65">
        <f t="shared" si="1"/>
        <v>617974</v>
      </c>
      <c r="P13" s="73">
        <f t="shared" si="2"/>
        <v>987608</v>
      </c>
      <c r="Q13" s="74">
        <f>SUM(P13/P30)</f>
        <v>0.010039232078156558</v>
      </c>
    </row>
    <row r="14" spans="1:17" ht="13.5" thickBot="1" thickTop="1">
      <c r="A14" s="6" t="s">
        <v>26</v>
      </c>
      <c r="B14" s="4">
        <v>3579</v>
      </c>
      <c r="C14" s="4">
        <v>0</v>
      </c>
      <c r="D14" s="4">
        <v>0</v>
      </c>
      <c r="E14" s="4">
        <v>3050</v>
      </c>
      <c r="F14" s="4">
        <v>3030</v>
      </c>
      <c r="G14" s="4">
        <v>3485</v>
      </c>
      <c r="H14" s="5">
        <f t="shared" si="0"/>
        <v>13144</v>
      </c>
      <c r="I14" s="4">
        <v>2000</v>
      </c>
      <c r="J14" s="4">
        <v>3209</v>
      </c>
      <c r="K14" s="4">
        <v>500</v>
      </c>
      <c r="L14" s="4">
        <v>2869</v>
      </c>
      <c r="M14" s="4">
        <v>4000</v>
      </c>
      <c r="N14" s="4">
        <v>3189</v>
      </c>
      <c r="O14" s="65">
        <f t="shared" si="1"/>
        <v>15767</v>
      </c>
      <c r="P14" s="73">
        <f t="shared" si="2"/>
        <v>28911</v>
      </c>
      <c r="Q14" s="74">
        <f>SUM(P14/P30)</f>
        <v>0.00029388607485113954</v>
      </c>
    </row>
    <row r="15" spans="1:19" s="24" customFormat="1" ht="13.5" thickBot="1" thickTop="1">
      <c r="A15" s="20" t="s">
        <v>27</v>
      </c>
      <c r="B15" s="21">
        <v>5950</v>
      </c>
      <c r="C15" s="21">
        <v>4899</v>
      </c>
      <c r="D15" s="21">
        <v>4575</v>
      </c>
      <c r="E15" s="21">
        <v>2855</v>
      </c>
      <c r="F15" s="21">
        <v>21208</v>
      </c>
      <c r="G15" s="21">
        <v>2188</v>
      </c>
      <c r="H15" s="22">
        <f t="shared" si="0"/>
        <v>41675</v>
      </c>
      <c r="I15" s="21">
        <v>5267</v>
      </c>
      <c r="J15" s="21">
        <v>10819</v>
      </c>
      <c r="K15" s="21">
        <v>5655</v>
      </c>
      <c r="L15" s="21">
        <v>18853</v>
      </c>
      <c r="M15" s="21">
        <v>36177</v>
      </c>
      <c r="N15" s="21">
        <v>74058</v>
      </c>
      <c r="O15" s="66">
        <f t="shared" si="1"/>
        <v>150829</v>
      </c>
      <c r="P15" s="73">
        <f t="shared" si="2"/>
        <v>192504</v>
      </c>
      <c r="Q15" s="75">
        <f>SUM(P15/P30)</f>
        <v>0.00195684151199003</v>
      </c>
      <c r="S15"/>
    </row>
    <row r="16" spans="1:17" ht="13.5" thickBot="1" thickTop="1">
      <c r="A16" s="6" t="s">
        <v>58</v>
      </c>
      <c r="B16" s="4">
        <v>2224</v>
      </c>
      <c r="C16" s="4">
        <v>750</v>
      </c>
      <c r="D16" s="4">
        <v>975</v>
      </c>
      <c r="E16" s="4">
        <v>2250</v>
      </c>
      <c r="F16" s="4">
        <v>680</v>
      </c>
      <c r="G16" s="4">
        <v>1926</v>
      </c>
      <c r="H16" s="5">
        <f t="shared" si="0"/>
        <v>8805</v>
      </c>
      <c r="I16" s="4">
        <v>0</v>
      </c>
      <c r="J16" s="4">
        <v>0</v>
      </c>
      <c r="K16" s="4">
        <v>4475</v>
      </c>
      <c r="L16" s="4">
        <v>11702</v>
      </c>
      <c r="M16" s="4">
        <v>11754</v>
      </c>
      <c r="N16" s="4">
        <v>36799</v>
      </c>
      <c r="O16" s="65">
        <f t="shared" si="1"/>
        <v>64730</v>
      </c>
      <c r="P16" s="73">
        <f t="shared" si="2"/>
        <v>73535</v>
      </c>
      <c r="Q16" s="74">
        <f>SUM(P16/P30)</f>
        <v>0.0007474979251557728</v>
      </c>
    </row>
    <row r="17" spans="1:17" ht="13.5" thickBot="1" thickTop="1">
      <c r="A17" s="6" t="s">
        <v>54</v>
      </c>
      <c r="B17" s="4">
        <v>3000</v>
      </c>
      <c r="C17" s="4">
        <v>750</v>
      </c>
      <c r="D17" s="4">
        <v>225</v>
      </c>
      <c r="E17" s="4">
        <v>0</v>
      </c>
      <c r="F17" s="4">
        <v>3488</v>
      </c>
      <c r="G17" s="4">
        <v>225</v>
      </c>
      <c r="H17" s="5">
        <f t="shared" si="0"/>
        <v>7688</v>
      </c>
      <c r="I17" s="4">
        <v>8250</v>
      </c>
      <c r="J17" s="4">
        <v>5573</v>
      </c>
      <c r="K17" s="4">
        <v>2625</v>
      </c>
      <c r="L17" s="4">
        <v>27860</v>
      </c>
      <c r="M17" s="4">
        <v>38845</v>
      </c>
      <c r="N17" s="4">
        <v>78657</v>
      </c>
      <c r="O17" s="65">
        <f t="shared" si="1"/>
        <v>161810</v>
      </c>
      <c r="P17" s="73">
        <f t="shared" si="2"/>
        <v>169498</v>
      </c>
      <c r="Q17" s="74">
        <f>SUM(P17/P30)</f>
        <v>0.0017229809385741915</v>
      </c>
    </row>
    <row r="18" spans="1:17" ht="13.5" thickBot="1" thickTop="1">
      <c r="A18" s="33" t="s">
        <v>29</v>
      </c>
      <c r="B18" s="38">
        <f aca="true" t="shared" si="3" ref="B18:P18">SUM(B3:B17)</f>
        <v>7061572</v>
      </c>
      <c r="C18" s="38">
        <f t="shared" si="3"/>
        <v>7176109</v>
      </c>
      <c r="D18" s="38">
        <f t="shared" si="3"/>
        <v>7609545</v>
      </c>
      <c r="E18" s="38">
        <f t="shared" si="3"/>
        <v>7044145</v>
      </c>
      <c r="F18" s="38">
        <f t="shared" si="3"/>
        <v>8173297</v>
      </c>
      <c r="G18" s="38">
        <f t="shared" si="3"/>
        <v>6951556</v>
      </c>
      <c r="H18" s="77">
        <f t="shared" si="3"/>
        <v>44016224</v>
      </c>
      <c r="I18" s="38">
        <f t="shared" si="3"/>
        <v>8156401</v>
      </c>
      <c r="J18" s="38">
        <f t="shared" si="3"/>
        <v>7579628</v>
      </c>
      <c r="K18" s="38">
        <f t="shared" si="3"/>
        <v>6628099</v>
      </c>
      <c r="L18" s="38">
        <f t="shared" si="3"/>
        <v>8036840</v>
      </c>
      <c r="M18" s="38">
        <f t="shared" si="3"/>
        <v>7973352</v>
      </c>
      <c r="N18" s="38">
        <f>SUM(N3:N17)</f>
        <v>8904833</v>
      </c>
      <c r="O18" s="38">
        <f t="shared" si="3"/>
        <v>47279153</v>
      </c>
      <c r="P18" s="38">
        <f t="shared" si="3"/>
        <v>91295377</v>
      </c>
      <c r="Q18" s="39">
        <f>SUM(P18/P30)</f>
        <v>0.9280356957069975</v>
      </c>
    </row>
    <row r="19" spans="1:17" ht="13.5" thickBot="1" thickTop="1">
      <c r="A19" s="72" t="s">
        <v>57</v>
      </c>
      <c r="B19" s="8"/>
      <c r="C19" s="8"/>
      <c r="D19" s="8"/>
      <c r="E19" s="8"/>
      <c r="F19" s="8"/>
      <c r="G19" s="8"/>
      <c r="H19" s="9"/>
      <c r="I19" s="8"/>
      <c r="J19" s="8"/>
      <c r="K19" s="8"/>
      <c r="L19" s="8"/>
      <c r="M19" s="8"/>
      <c r="N19" s="8"/>
      <c r="O19" s="8"/>
      <c r="P19" s="8"/>
      <c r="Q19" s="10"/>
    </row>
    <row r="20" spans="1:17" ht="13.5" thickBot="1" thickTop="1">
      <c r="A20" s="6" t="s">
        <v>30</v>
      </c>
      <c r="B20" s="4">
        <v>0</v>
      </c>
      <c r="C20" s="4">
        <v>0</v>
      </c>
      <c r="D20" s="4">
        <v>0</v>
      </c>
      <c r="E20" s="4">
        <v>10610</v>
      </c>
      <c r="F20" s="4">
        <v>0</v>
      </c>
      <c r="G20" s="4">
        <v>0</v>
      </c>
      <c r="H20" s="5">
        <f aca="true" t="shared" si="4" ref="H20:H27">SUM(B20:G20)</f>
        <v>10610</v>
      </c>
      <c r="I20" s="4">
        <v>6737</v>
      </c>
      <c r="J20" s="4">
        <v>0</v>
      </c>
      <c r="K20" s="4">
        <v>635</v>
      </c>
      <c r="L20" s="4">
        <v>0</v>
      </c>
      <c r="M20" s="4">
        <v>0</v>
      </c>
      <c r="N20" s="4">
        <v>0</v>
      </c>
      <c r="O20" s="65">
        <f aca="true" t="shared" si="5" ref="O20:O27">SUM(I20:N20)</f>
        <v>7372</v>
      </c>
      <c r="P20" s="73">
        <f aca="true" t="shared" si="6" ref="P20:P27">SUM(H20+O20)</f>
        <v>17982</v>
      </c>
      <c r="Q20" s="74">
        <f>SUM(P20/P30)</f>
        <v>0.00018279061249950508</v>
      </c>
    </row>
    <row r="21" spans="1:17" ht="13.5" thickBot="1" thickTop="1">
      <c r="A21" s="6" t="s">
        <v>21</v>
      </c>
      <c r="B21" s="4">
        <v>396919</v>
      </c>
      <c r="C21" s="4">
        <v>247139</v>
      </c>
      <c r="D21" s="4">
        <v>383843</v>
      </c>
      <c r="E21" s="4">
        <v>326117</v>
      </c>
      <c r="F21" s="4">
        <v>888089</v>
      </c>
      <c r="G21" s="4">
        <v>493093</v>
      </c>
      <c r="H21" s="5">
        <f t="shared" si="4"/>
        <v>2735200</v>
      </c>
      <c r="I21" s="4">
        <v>1045377</v>
      </c>
      <c r="J21" s="4">
        <v>774307</v>
      </c>
      <c r="K21" s="4">
        <v>675606</v>
      </c>
      <c r="L21" s="4">
        <v>417152</v>
      </c>
      <c r="M21" s="4">
        <v>243048</v>
      </c>
      <c r="N21" s="4">
        <v>271733</v>
      </c>
      <c r="O21" s="65">
        <f t="shared" si="5"/>
        <v>3427223</v>
      </c>
      <c r="P21" s="73">
        <f t="shared" si="6"/>
        <v>6162423</v>
      </c>
      <c r="Q21" s="74">
        <f>SUM(P21/P30)</f>
        <v>0.06264225751590688</v>
      </c>
    </row>
    <row r="22" spans="1:17" s="24" customFormat="1" ht="16.5" thickBot="1" thickTop="1">
      <c r="A22" s="25" t="s">
        <v>31</v>
      </c>
      <c r="B22" s="26">
        <v>103674</v>
      </c>
      <c r="C22" s="27">
        <v>51515</v>
      </c>
      <c r="D22" s="21">
        <v>46499</v>
      </c>
      <c r="E22" s="21">
        <v>14985</v>
      </c>
      <c r="F22" s="59">
        <v>21766</v>
      </c>
      <c r="G22" s="21">
        <v>49221</v>
      </c>
      <c r="H22" s="22">
        <f t="shared" si="4"/>
        <v>287660</v>
      </c>
      <c r="I22" s="21">
        <v>55990</v>
      </c>
      <c r="J22" s="21">
        <v>31774</v>
      </c>
      <c r="K22" s="21">
        <v>46502</v>
      </c>
      <c r="L22" s="21">
        <v>14148</v>
      </c>
      <c r="M22" s="21">
        <v>20691</v>
      </c>
      <c r="N22" s="21">
        <v>157617</v>
      </c>
      <c r="O22" s="66">
        <f t="shared" si="5"/>
        <v>326722</v>
      </c>
      <c r="P22" s="76">
        <f t="shared" si="6"/>
        <v>614382</v>
      </c>
      <c r="Q22" s="75">
        <f>SUM(P22/P30)</f>
        <v>0.006245315431468743</v>
      </c>
    </row>
    <row r="23" spans="1:17" ht="13.5" thickBot="1" thickTop="1">
      <c r="A23" s="3" t="s">
        <v>27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5">
        <f t="shared" si="4"/>
        <v>0</v>
      </c>
      <c r="I23" s="4">
        <v>0</v>
      </c>
      <c r="J23" s="4">
        <v>353</v>
      </c>
      <c r="K23" s="4">
        <v>0</v>
      </c>
      <c r="L23" s="4">
        <v>0</v>
      </c>
      <c r="M23" s="4">
        <v>0</v>
      </c>
      <c r="N23" s="4">
        <v>2369</v>
      </c>
      <c r="O23" s="65">
        <f t="shared" si="5"/>
        <v>2722</v>
      </c>
      <c r="P23" s="73">
        <f t="shared" si="6"/>
        <v>2722</v>
      </c>
      <c r="Q23" s="74">
        <f>SUM(P23/P30)</f>
        <v>2.7669672295832102E-05</v>
      </c>
    </row>
    <row r="24" spans="1:17" s="24" customFormat="1" ht="13.5" thickBot="1" thickTop="1">
      <c r="A24" s="20" t="s">
        <v>32</v>
      </c>
      <c r="B24" s="21">
        <v>22676</v>
      </c>
      <c r="C24" s="21">
        <v>12787</v>
      </c>
      <c r="D24" s="21">
        <v>15136</v>
      </c>
      <c r="E24" s="21">
        <v>6713</v>
      </c>
      <c r="F24" s="21">
        <v>6950</v>
      </c>
      <c r="G24" s="21">
        <v>1583</v>
      </c>
      <c r="H24" s="22">
        <f t="shared" si="4"/>
        <v>65845</v>
      </c>
      <c r="I24" s="21">
        <v>707</v>
      </c>
      <c r="J24" s="21">
        <v>926</v>
      </c>
      <c r="K24" s="21">
        <v>9623</v>
      </c>
      <c r="L24" s="21">
        <v>8236</v>
      </c>
      <c r="M24" s="21">
        <v>16493</v>
      </c>
      <c r="N24" s="21">
        <v>103350</v>
      </c>
      <c r="O24" s="66">
        <f t="shared" si="5"/>
        <v>139335</v>
      </c>
      <c r="P24" s="76">
        <f t="shared" si="6"/>
        <v>205180</v>
      </c>
      <c r="Q24" s="75">
        <f>SUM(P24/P30)</f>
        <v>0.002085695577391194</v>
      </c>
    </row>
    <row r="25" spans="1:17" ht="13.5" thickBot="1" thickTop="1">
      <c r="A25" s="28" t="s">
        <v>51</v>
      </c>
      <c r="B25" s="4">
        <v>0</v>
      </c>
      <c r="C25" s="17">
        <v>17087</v>
      </c>
      <c r="D25" s="4">
        <v>0</v>
      </c>
      <c r="E25" s="4">
        <v>0</v>
      </c>
      <c r="F25" s="4">
        <v>0</v>
      </c>
      <c r="G25" s="4">
        <v>17094</v>
      </c>
      <c r="H25" s="5">
        <f t="shared" si="4"/>
        <v>34181</v>
      </c>
      <c r="I25" s="4">
        <v>17214</v>
      </c>
      <c r="J25" s="4">
        <v>0</v>
      </c>
      <c r="K25" s="4">
        <v>0</v>
      </c>
      <c r="L25" s="4">
        <v>0</v>
      </c>
      <c r="M25" s="4">
        <v>0</v>
      </c>
      <c r="N25" s="4">
        <v>16751</v>
      </c>
      <c r="O25" s="65">
        <f t="shared" si="5"/>
        <v>33965</v>
      </c>
      <c r="P25" s="73">
        <f t="shared" si="6"/>
        <v>68146</v>
      </c>
      <c r="Q25" s="74">
        <f>SUM(P25/P30)</f>
        <v>0.0006927176665215923</v>
      </c>
    </row>
    <row r="26" spans="1:17" ht="13.5" thickBot="1" thickTop="1">
      <c r="A26" s="28" t="s">
        <v>52</v>
      </c>
      <c r="B26" s="4">
        <v>0</v>
      </c>
      <c r="C26" s="29">
        <v>0</v>
      </c>
      <c r="D26" s="4">
        <v>0</v>
      </c>
      <c r="E26" s="4">
        <v>0</v>
      </c>
      <c r="F26" s="4">
        <v>0</v>
      </c>
      <c r="G26" s="4">
        <v>0</v>
      </c>
      <c r="H26" s="5">
        <f t="shared" si="4"/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65">
        <f t="shared" si="5"/>
        <v>0</v>
      </c>
      <c r="P26" s="73">
        <f t="shared" si="6"/>
        <v>0</v>
      </c>
      <c r="Q26" s="74">
        <f>SUM(P26/P30)</f>
        <v>0</v>
      </c>
    </row>
    <row r="27" spans="1:17" ht="13.5" thickBot="1" thickTop="1">
      <c r="A27" s="6" t="s">
        <v>26</v>
      </c>
      <c r="B27" s="4">
        <v>1018</v>
      </c>
      <c r="C27" s="19">
        <v>2094</v>
      </c>
      <c r="D27" s="4">
        <v>0</v>
      </c>
      <c r="E27" s="4">
        <v>815</v>
      </c>
      <c r="F27" s="4">
        <v>815</v>
      </c>
      <c r="G27" s="4">
        <v>0</v>
      </c>
      <c r="H27" s="5">
        <f t="shared" si="4"/>
        <v>4742</v>
      </c>
      <c r="I27" s="4">
        <v>815</v>
      </c>
      <c r="J27" s="4">
        <v>0</v>
      </c>
      <c r="K27" s="4">
        <v>1472</v>
      </c>
      <c r="L27" s="4">
        <v>0</v>
      </c>
      <c r="M27" s="4">
        <v>799</v>
      </c>
      <c r="N27" s="4">
        <v>815</v>
      </c>
      <c r="O27" s="65">
        <f t="shared" si="5"/>
        <v>3901</v>
      </c>
      <c r="P27" s="73">
        <f t="shared" si="6"/>
        <v>8643</v>
      </c>
      <c r="Q27" s="74">
        <f>SUM(P27/P30)</f>
        <v>8.785781691876446E-05</v>
      </c>
    </row>
    <row r="28" spans="1:17" ht="13.5" thickBot="1" thickTop="1">
      <c r="A28" s="33" t="s">
        <v>33</v>
      </c>
      <c r="B28" s="38">
        <f aca="true" t="shared" si="7" ref="B28:P28">SUM(B20:B27)</f>
        <v>524287</v>
      </c>
      <c r="C28" s="38">
        <f t="shared" si="7"/>
        <v>330622</v>
      </c>
      <c r="D28" s="38">
        <f t="shared" si="7"/>
        <v>445478</v>
      </c>
      <c r="E28" s="38">
        <f t="shared" si="7"/>
        <v>359240</v>
      </c>
      <c r="F28" s="38">
        <f t="shared" si="7"/>
        <v>917620</v>
      </c>
      <c r="G28" s="38">
        <f t="shared" si="7"/>
        <v>560991</v>
      </c>
      <c r="H28" s="77">
        <f t="shared" si="7"/>
        <v>3138238</v>
      </c>
      <c r="I28" s="38">
        <f t="shared" si="7"/>
        <v>1126840</v>
      </c>
      <c r="J28" s="38">
        <f t="shared" si="7"/>
        <v>807360</v>
      </c>
      <c r="K28" s="38">
        <f t="shared" si="7"/>
        <v>733838</v>
      </c>
      <c r="L28" s="38">
        <f t="shared" si="7"/>
        <v>439536</v>
      </c>
      <c r="M28" s="38">
        <f t="shared" si="7"/>
        <v>281031</v>
      </c>
      <c r="N28" s="38">
        <f t="shared" si="7"/>
        <v>552635</v>
      </c>
      <c r="O28" s="38">
        <f t="shared" si="7"/>
        <v>3941240</v>
      </c>
      <c r="P28" s="38">
        <f t="shared" si="7"/>
        <v>7079478</v>
      </c>
      <c r="Q28" s="39">
        <f>SUM(P28/P30)</f>
        <v>0.07196430429300252</v>
      </c>
    </row>
    <row r="29" spans="1:17" ht="13.5" thickBot="1" thickTop="1">
      <c r="A29" s="11"/>
      <c r="B29" s="12"/>
      <c r="C29" s="12"/>
      <c r="D29" s="12"/>
      <c r="E29" s="12"/>
      <c r="F29" s="12"/>
      <c r="G29" s="12"/>
      <c r="H29" s="13"/>
      <c r="I29" s="12"/>
      <c r="J29" s="12"/>
      <c r="K29" s="12"/>
      <c r="L29" s="12"/>
      <c r="M29" s="12"/>
      <c r="N29" s="12"/>
      <c r="O29" s="12"/>
      <c r="P29" s="12"/>
      <c r="Q29" s="14"/>
    </row>
    <row r="30" spans="1:17" ht="13.5" thickBot="1" thickTop="1">
      <c r="A30" s="35" t="s">
        <v>34</v>
      </c>
      <c r="B30" s="36">
        <f aca="true" t="shared" si="8" ref="B30:P30">SUM(B18+B28)</f>
        <v>7585859</v>
      </c>
      <c r="C30" s="36">
        <f t="shared" si="8"/>
        <v>7506731</v>
      </c>
      <c r="D30" s="36">
        <f t="shared" si="8"/>
        <v>8055023</v>
      </c>
      <c r="E30" s="36">
        <f t="shared" si="8"/>
        <v>7403385</v>
      </c>
      <c r="F30" s="36">
        <f t="shared" si="8"/>
        <v>9090917</v>
      </c>
      <c r="G30" s="36">
        <f t="shared" si="8"/>
        <v>7512547</v>
      </c>
      <c r="H30" s="62">
        <f t="shared" si="8"/>
        <v>47154462</v>
      </c>
      <c r="I30" s="36">
        <f t="shared" si="8"/>
        <v>9283241</v>
      </c>
      <c r="J30" s="36">
        <f t="shared" si="8"/>
        <v>8386988</v>
      </c>
      <c r="K30" s="36">
        <f t="shared" si="8"/>
        <v>7361937</v>
      </c>
      <c r="L30" s="36">
        <f t="shared" si="8"/>
        <v>8476376</v>
      </c>
      <c r="M30" s="36">
        <f t="shared" si="8"/>
        <v>8254383</v>
      </c>
      <c r="N30" s="36">
        <f t="shared" si="8"/>
        <v>9457468</v>
      </c>
      <c r="O30" s="36">
        <f t="shared" si="8"/>
        <v>51220393</v>
      </c>
      <c r="P30" s="36">
        <f t="shared" si="8"/>
        <v>98374855</v>
      </c>
      <c r="Q30" s="37">
        <v>1</v>
      </c>
    </row>
    <row r="31" ht="10.5" customHeight="1" thickTop="1"/>
    <row r="32" spans="1:16" ht="12.75">
      <c r="A32" s="18"/>
      <c r="H32" s="17"/>
      <c r="P32" s="17"/>
    </row>
    <row r="33" spans="8:16" ht="12">
      <c r="H33" s="17"/>
      <c r="P33" s="17"/>
    </row>
    <row r="34" ht="12.75">
      <c r="D34" s="15"/>
    </row>
    <row r="36" ht="12">
      <c r="B36" t="s">
        <v>36</v>
      </c>
    </row>
  </sheetData>
  <sheetProtection/>
  <printOptions/>
  <pageMargins left="0.57" right="0.5118110236220472" top="2.5590551181102366" bottom="0.9448818897637796" header="1.7716535433070868" footer="0.7480314960629921"/>
  <pageSetup horizontalDpi="360" verticalDpi="360" orientation="landscape" paperSize="9" scale="65" r:id="rId1"/>
  <headerFooter alignWithMargins="0">
    <oddHeader>&amp;C&amp;"Arial,Negrita Cursiva"&amp;24VENTA NACIONAL DE VALORES PARA VINOS NACIONALES E IMPORTADOS
AÑO 2001 (expresado en Litros)</oddHeader>
    <oddFooter>&amp;LI.NA.VI.  &amp;D&amp;CPágina &amp;P&amp;R&amp;9Archivo:&amp;F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G7">
      <selection activeCell="G29" sqref="G29"/>
    </sheetView>
  </sheetViews>
  <sheetFormatPr defaultColWidth="11.421875" defaultRowHeight="12.75"/>
  <cols>
    <col min="1" max="1" width="17.00390625" style="0" customWidth="1"/>
    <col min="2" max="2" width="9.140625" style="0" customWidth="1"/>
    <col min="3" max="3" width="9.7109375" style="0" customWidth="1"/>
    <col min="4" max="5" width="9.140625" style="0" customWidth="1"/>
    <col min="6" max="7" width="10.140625" style="0" customWidth="1"/>
    <col min="8" max="8" width="14.421875" style="0" customWidth="1"/>
    <col min="9" max="9" width="10.140625" style="0" customWidth="1"/>
    <col min="10" max="10" width="9.140625" style="0" customWidth="1"/>
    <col min="11" max="11" width="11.57421875" style="0" customWidth="1"/>
    <col min="12" max="12" width="9.8515625" style="0" customWidth="1"/>
    <col min="13" max="13" width="12.00390625" style="0" customWidth="1"/>
    <col min="14" max="14" width="11.140625" style="0" customWidth="1"/>
    <col min="15" max="15" width="14.8515625" style="0" customWidth="1"/>
    <col min="16" max="16" width="11.8515625" style="0" customWidth="1"/>
    <col min="17" max="17" width="13.28125" style="0" customWidth="1"/>
  </cols>
  <sheetData>
    <row r="1" spans="1:17" ht="13.5" thickBot="1" thickTop="1">
      <c r="A1" s="2" t="s">
        <v>55</v>
      </c>
      <c r="B1" s="43" t="s">
        <v>0</v>
      </c>
      <c r="C1" s="43" t="s">
        <v>1</v>
      </c>
      <c r="D1" s="43" t="s">
        <v>2</v>
      </c>
      <c r="E1" s="43" t="s">
        <v>3</v>
      </c>
      <c r="F1" s="43" t="s">
        <v>4</v>
      </c>
      <c r="G1" s="43" t="s">
        <v>5</v>
      </c>
      <c r="H1" s="63" t="s">
        <v>6</v>
      </c>
      <c r="I1" s="43" t="s">
        <v>7</v>
      </c>
      <c r="J1" s="43" t="s">
        <v>8</v>
      </c>
      <c r="K1" s="43" t="s">
        <v>9</v>
      </c>
      <c r="L1" s="43" t="s">
        <v>10</v>
      </c>
      <c r="M1" s="43" t="s">
        <v>11</v>
      </c>
      <c r="N1" s="43" t="s">
        <v>12</v>
      </c>
      <c r="O1" s="67" t="s">
        <v>13</v>
      </c>
      <c r="P1" s="67" t="s">
        <v>14</v>
      </c>
      <c r="Q1" s="67" t="s">
        <v>15</v>
      </c>
    </row>
    <row r="2" spans="1:17" ht="13.5" thickBot="1" thickTop="1">
      <c r="A2" s="32" t="s">
        <v>56</v>
      </c>
      <c r="B2" s="31"/>
      <c r="C2" s="31"/>
      <c r="D2" s="31"/>
      <c r="E2" s="31"/>
      <c r="F2" s="31"/>
      <c r="G2" s="31"/>
      <c r="H2" s="64"/>
      <c r="I2" s="31"/>
      <c r="J2" s="31"/>
      <c r="K2" s="31"/>
      <c r="L2" s="31"/>
      <c r="M2" s="31"/>
      <c r="N2" s="31"/>
      <c r="O2" s="31"/>
      <c r="P2" s="31"/>
      <c r="Q2" s="31"/>
    </row>
    <row r="3" spans="1:17" ht="13.5" thickBot="1" thickTop="1">
      <c r="A3" s="3" t="s">
        <v>16</v>
      </c>
      <c r="B3" s="4">
        <v>4621350</v>
      </c>
      <c r="C3" s="4">
        <v>5340710</v>
      </c>
      <c r="D3" s="4">
        <v>5570150</v>
      </c>
      <c r="E3" s="4">
        <v>5116070</v>
      </c>
      <c r="F3" s="4">
        <v>5266700</v>
      </c>
      <c r="G3" s="4">
        <v>5249070</v>
      </c>
      <c r="H3" s="65">
        <f aca="true" t="shared" si="0" ref="H3:H17">SUM(B3:G3)</f>
        <v>31164050</v>
      </c>
      <c r="I3" s="4">
        <v>4839120</v>
      </c>
      <c r="J3" s="4">
        <v>5013780</v>
      </c>
      <c r="K3" s="4">
        <v>4923510</v>
      </c>
      <c r="L3" s="4">
        <v>5330580</v>
      </c>
      <c r="M3" s="4">
        <v>5426510</v>
      </c>
      <c r="N3" s="4">
        <v>5850470</v>
      </c>
      <c r="O3" s="5">
        <f aca="true" t="shared" si="1" ref="O3:O17">SUM(I3:N3)</f>
        <v>31383970</v>
      </c>
      <c r="P3" s="68">
        <f>ROUND(SUM(H3+O3),0)</f>
        <v>62548020</v>
      </c>
      <c r="Q3" s="69">
        <f>SUM(P3/P30)</f>
        <v>0.6238749869399406</v>
      </c>
    </row>
    <row r="4" spans="1:17" ht="13.5" thickBot="1" thickTop="1">
      <c r="A4" s="3" t="s">
        <v>17</v>
      </c>
      <c r="B4" s="4">
        <v>402875</v>
      </c>
      <c r="C4" s="4">
        <v>498600</v>
      </c>
      <c r="D4" s="4">
        <v>485325</v>
      </c>
      <c r="E4" s="4">
        <v>480550</v>
      </c>
      <c r="F4" s="4">
        <v>514075</v>
      </c>
      <c r="G4" s="4">
        <v>478805</v>
      </c>
      <c r="H4" s="65">
        <f t="shared" si="0"/>
        <v>2860230</v>
      </c>
      <c r="I4" s="4">
        <v>447525</v>
      </c>
      <c r="J4" s="4">
        <v>970470</v>
      </c>
      <c r="K4" s="4">
        <v>417960</v>
      </c>
      <c r="L4" s="4">
        <v>485545</v>
      </c>
      <c r="M4" s="4">
        <v>480675</v>
      </c>
      <c r="N4" s="4">
        <v>503975</v>
      </c>
      <c r="O4" s="5">
        <f t="shared" si="1"/>
        <v>3306150</v>
      </c>
      <c r="P4" s="68">
        <f aca="true" t="shared" si="2" ref="P4:P17">ROUND(SUM(H4+O4),0)</f>
        <v>6166380</v>
      </c>
      <c r="Q4" s="69">
        <f>SUM(P4/P30)</f>
        <v>0.06150554792888266</v>
      </c>
    </row>
    <row r="5" spans="1:17" ht="13.5" thickBot="1" thickTop="1">
      <c r="A5" s="6" t="s">
        <v>18</v>
      </c>
      <c r="B5" s="4">
        <v>438675</v>
      </c>
      <c r="C5" s="4">
        <v>434700</v>
      </c>
      <c r="D5" s="4">
        <v>425370</v>
      </c>
      <c r="E5" s="4">
        <v>455820</v>
      </c>
      <c r="F5" s="4">
        <v>507822</v>
      </c>
      <c r="G5" s="4">
        <v>420225</v>
      </c>
      <c r="H5" s="65">
        <f t="shared" si="0"/>
        <v>2682612</v>
      </c>
      <c r="I5" s="4">
        <v>485145</v>
      </c>
      <c r="J5" s="4">
        <v>496725</v>
      </c>
      <c r="K5" s="4">
        <v>369465</v>
      </c>
      <c r="L5" s="4">
        <v>399234</v>
      </c>
      <c r="M5" s="4">
        <v>444765</v>
      </c>
      <c r="N5" s="4">
        <v>542973</v>
      </c>
      <c r="O5" s="5">
        <f t="shared" si="1"/>
        <v>2738307</v>
      </c>
      <c r="P5" s="68">
        <f t="shared" si="2"/>
        <v>5420919</v>
      </c>
      <c r="Q5" s="69">
        <f>SUM(P5/P30)</f>
        <v>0.05407006920966445</v>
      </c>
    </row>
    <row r="6" spans="1:17" ht="13.5" thickBot="1" thickTop="1">
      <c r="A6" s="7" t="s">
        <v>19</v>
      </c>
      <c r="B6" s="4">
        <v>433135</v>
      </c>
      <c r="C6" s="4">
        <v>439275</v>
      </c>
      <c r="D6" s="4">
        <v>317103</v>
      </c>
      <c r="E6" s="4">
        <v>273755</v>
      </c>
      <c r="F6" s="4">
        <v>409858</v>
      </c>
      <c r="G6" s="4">
        <v>371359</v>
      </c>
      <c r="H6" s="65">
        <f t="shared" si="0"/>
        <v>2244485</v>
      </c>
      <c r="I6" s="4">
        <v>435144</v>
      </c>
      <c r="J6" s="4">
        <v>522878</v>
      </c>
      <c r="K6" s="4">
        <v>360650</v>
      </c>
      <c r="L6" s="4">
        <v>358785</v>
      </c>
      <c r="M6" s="4">
        <v>319145</v>
      </c>
      <c r="N6" s="4">
        <v>304110</v>
      </c>
      <c r="O6" s="5">
        <f t="shared" si="1"/>
        <v>2300712</v>
      </c>
      <c r="P6" s="68">
        <f t="shared" si="2"/>
        <v>4545197</v>
      </c>
      <c r="Q6" s="69">
        <f>SUM(P6/P30)</f>
        <v>0.045335323468503996</v>
      </c>
    </row>
    <row r="7" spans="1:17" ht="13.5" thickBot="1" thickTop="1">
      <c r="A7" s="3" t="s">
        <v>20</v>
      </c>
      <c r="B7" s="4">
        <v>93400</v>
      </c>
      <c r="C7" s="4">
        <v>143290</v>
      </c>
      <c r="D7" s="4">
        <v>142263</v>
      </c>
      <c r="E7" s="4">
        <v>194571</v>
      </c>
      <c r="F7" s="4">
        <v>128912</v>
      </c>
      <c r="G7" s="4">
        <v>249640</v>
      </c>
      <c r="H7" s="65">
        <f t="shared" si="0"/>
        <v>952076</v>
      </c>
      <c r="I7" s="4">
        <v>209905</v>
      </c>
      <c r="J7" s="4">
        <v>259311</v>
      </c>
      <c r="K7" s="4">
        <v>252502</v>
      </c>
      <c r="L7" s="4">
        <v>224621</v>
      </c>
      <c r="M7" s="4">
        <v>260763</v>
      </c>
      <c r="N7" s="4">
        <v>263151</v>
      </c>
      <c r="O7" s="5">
        <f t="shared" si="1"/>
        <v>1470253</v>
      </c>
      <c r="P7" s="68">
        <f t="shared" si="2"/>
        <v>2422329</v>
      </c>
      <c r="Q7" s="69">
        <f>SUM(P7/P30)</f>
        <v>0.024161124096961653</v>
      </c>
    </row>
    <row r="8" spans="1:17" ht="13.5" thickBot="1" thickTop="1">
      <c r="A8" s="3" t="s">
        <v>21</v>
      </c>
      <c r="B8" s="4">
        <v>887000</v>
      </c>
      <c r="C8" s="4">
        <v>394000</v>
      </c>
      <c r="D8" s="4">
        <v>118000</v>
      </c>
      <c r="E8" s="4">
        <v>305000</v>
      </c>
      <c r="F8" s="4">
        <v>609000</v>
      </c>
      <c r="G8" s="4">
        <v>649000</v>
      </c>
      <c r="H8" s="65">
        <f t="shared" si="0"/>
        <v>2962000</v>
      </c>
      <c r="I8" s="4">
        <v>562000</v>
      </c>
      <c r="J8" s="4">
        <v>621439</v>
      </c>
      <c r="K8" s="4">
        <v>634000</v>
      </c>
      <c r="L8" s="4">
        <v>526000</v>
      </c>
      <c r="M8" s="4">
        <v>630000</v>
      </c>
      <c r="N8" s="4">
        <v>797000</v>
      </c>
      <c r="O8" s="5">
        <f t="shared" si="1"/>
        <v>3770439</v>
      </c>
      <c r="P8" s="68">
        <f t="shared" si="2"/>
        <v>6732439</v>
      </c>
      <c r="Q8" s="69">
        <f>SUM(P8/P30)</f>
        <v>0.06715161076559972</v>
      </c>
    </row>
    <row r="9" spans="1:17" ht="13.5" thickBot="1" thickTop="1">
      <c r="A9" s="6" t="s">
        <v>49</v>
      </c>
      <c r="B9" s="4">
        <v>930</v>
      </c>
      <c r="C9" s="4">
        <v>100</v>
      </c>
      <c r="D9" s="4">
        <v>0</v>
      </c>
      <c r="E9" s="4">
        <v>0</v>
      </c>
      <c r="F9" s="4">
        <v>0</v>
      </c>
      <c r="G9" s="4">
        <v>0</v>
      </c>
      <c r="H9" s="65">
        <f t="shared" si="0"/>
        <v>1030</v>
      </c>
      <c r="I9" s="4">
        <v>0</v>
      </c>
      <c r="J9" s="4">
        <v>0</v>
      </c>
      <c r="K9" s="4">
        <v>300</v>
      </c>
      <c r="L9" s="4">
        <v>0</v>
      </c>
      <c r="M9" s="4">
        <v>0</v>
      </c>
      <c r="N9" s="4">
        <v>0</v>
      </c>
      <c r="O9" s="5">
        <f>SUM(I9:N9)</f>
        <v>300</v>
      </c>
      <c r="P9" s="68">
        <f t="shared" si="2"/>
        <v>1330</v>
      </c>
      <c r="Q9" s="69">
        <f>SUM(P9/P30)</f>
        <v>1.3265867290924973E-05</v>
      </c>
    </row>
    <row r="10" spans="1:17" ht="13.5" thickBot="1" thickTop="1">
      <c r="A10" s="3" t="s">
        <v>22</v>
      </c>
      <c r="B10" s="4">
        <v>1350</v>
      </c>
      <c r="C10" s="4">
        <v>1562</v>
      </c>
      <c r="D10" s="4">
        <v>2737.5</v>
      </c>
      <c r="E10" s="4">
        <v>1980</v>
      </c>
      <c r="F10" s="4">
        <v>5527</v>
      </c>
      <c r="G10" s="4">
        <v>5700</v>
      </c>
      <c r="H10" s="65">
        <f t="shared" si="0"/>
        <v>18856.5</v>
      </c>
      <c r="I10" s="4">
        <v>5449</v>
      </c>
      <c r="J10" s="4">
        <v>31875</v>
      </c>
      <c r="K10" s="4">
        <v>4125</v>
      </c>
      <c r="L10" s="4">
        <v>33287</v>
      </c>
      <c r="M10" s="4">
        <v>13925</v>
      </c>
      <c r="N10" s="4">
        <v>11287</v>
      </c>
      <c r="O10" s="5">
        <f t="shared" si="1"/>
        <v>99948</v>
      </c>
      <c r="P10" s="68">
        <f t="shared" si="2"/>
        <v>118805</v>
      </c>
      <c r="Q10" s="69">
        <f>SUM(P10/P30)</f>
        <v>0.001185001025186723</v>
      </c>
    </row>
    <row r="11" spans="1:17" ht="13.5" thickBot="1" thickTop="1">
      <c r="A11" s="6" t="s">
        <v>23</v>
      </c>
      <c r="B11" s="4">
        <v>1180</v>
      </c>
      <c r="C11" s="4">
        <v>350</v>
      </c>
      <c r="D11" s="4">
        <v>3240</v>
      </c>
      <c r="E11" s="4">
        <v>2170</v>
      </c>
      <c r="F11" s="4">
        <v>300</v>
      </c>
      <c r="G11" s="4">
        <v>275</v>
      </c>
      <c r="H11" s="65">
        <f t="shared" si="0"/>
        <v>7515</v>
      </c>
      <c r="I11" s="4">
        <v>1085</v>
      </c>
      <c r="J11" s="4">
        <v>1075</v>
      </c>
      <c r="K11" s="4">
        <v>685</v>
      </c>
      <c r="L11" s="4">
        <v>800</v>
      </c>
      <c r="M11" s="4">
        <v>1630</v>
      </c>
      <c r="N11" s="4">
        <v>1080</v>
      </c>
      <c r="O11" s="5">
        <f t="shared" si="1"/>
        <v>6355</v>
      </c>
      <c r="P11" s="68">
        <f t="shared" si="2"/>
        <v>13870</v>
      </c>
      <c r="Q11" s="69">
        <f>SUM(P11/P30)</f>
        <v>0.00013834404460536044</v>
      </c>
    </row>
    <row r="12" spans="1:19" s="24" customFormat="1" ht="13.5" thickBot="1" thickTop="1">
      <c r="A12" s="23" t="s">
        <v>24</v>
      </c>
      <c r="B12" s="21">
        <v>180062</v>
      </c>
      <c r="C12" s="21">
        <v>204633</v>
      </c>
      <c r="D12" s="21">
        <v>157125</v>
      </c>
      <c r="E12" s="21">
        <v>229890</v>
      </c>
      <c r="F12" s="21">
        <v>164840</v>
      </c>
      <c r="G12" s="21">
        <v>245840</v>
      </c>
      <c r="H12" s="66">
        <f t="shared" si="0"/>
        <v>1182390</v>
      </c>
      <c r="I12" s="21">
        <v>267010</v>
      </c>
      <c r="J12" s="21">
        <v>270457</v>
      </c>
      <c r="K12" s="21">
        <v>180980</v>
      </c>
      <c r="L12" s="21">
        <v>287445</v>
      </c>
      <c r="M12" s="21">
        <v>404337</v>
      </c>
      <c r="N12" s="21">
        <v>501370</v>
      </c>
      <c r="O12" s="22">
        <f t="shared" si="1"/>
        <v>1911599</v>
      </c>
      <c r="P12" s="68">
        <f t="shared" si="2"/>
        <v>3093989</v>
      </c>
      <c r="Q12" s="70">
        <f>SUM(P12/P30)</f>
        <v>0.030860486822241854</v>
      </c>
      <c r="S12"/>
    </row>
    <row r="13" spans="1:17" ht="13.5" thickBot="1" thickTop="1">
      <c r="A13" s="6" t="s">
        <v>25</v>
      </c>
      <c r="B13" s="4">
        <v>48610</v>
      </c>
      <c r="C13" s="4">
        <v>56326</v>
      </c>
      <c r="D13" s="4">
        <v>57137.01</v>
      </c>
      <c r="E13" s="4">
        <v>28592.53</v>
      </c>
      <c r="F13" s="4">
        <v>89227</v>
      </c>
      <c r="G13" s="4">
        <v>56867</v>
      </c>
      <c r="H13" s="65">
        <f t="shared" si="0"/>
        <v>336759.54000000004</v>
      </c>
      <c r="I13" s="4">
        <v>117579</v>
      </c>
      <c r="J13" s="4">
        <v>95738</v>
      </c>
      <c r="K13" s="4">
        <v>74749</v>
      </c>
      <c r="L13" s="4">
        <v>116513</v>
      </c>
      <c r="M13" s="4">
        <v>103468</v>
      </c>
      <c r="N13" s="4">
        <v>252770</v>
      </c>
      <c r="O13" s="5">
        <f t="shared" si="1"/>
        <v>760817</v>
      </c>
      <c r="P13" s="68">
        <f t="shared" si="2"/>
        <v>1097577</v>
      </c>
      <c r="Q13" s="69">
        <f>SUM(P13/P30)</f>
        <v>0.010947602122986136</v>
      </c>
    </row>
    <row r="14" spans="1:17" ht="13.5" thickBot="1" thickTop="1">
      <c r="A14" s="6" t="s">
        <v>26</v>
      </c>
      <c r="B14" s="4">
        <v>3502</v>
      </c>
      <c r="C14" s="4">
        <v>4765</v>
      </c>
      <c r="D14" s="4">
        <v>0</v>
      </c>
      <c r="E14" s="4">
        <v>4110</v>
      </c>
      <c r="F14" s="4">
        <v>0</v>
      </c>
      <c r="G14" s="4">
        <v>3670</v>
      </c>
      <c r="H14" s="65">
        <f t="shared" si="0"/>
        <v>16047</v>
      </c>
      <c r="I14" s="4">
        <v>5734</v>
      </c>
      <c r="J14" s="4">
        <v>5500</v>
      </c>
      <c r="K14" s="4">
        <v>3071</v>
      </c>
      <c r="L14" s="4">
        <v>0</v>
      </c>
      <c r="M14" s="4">
        <v>2980</v>
      </c>
      <c r="N14" s="4">
        <v>0</v>
      </c>
      <c r="O14" s="5">
        <f t="shared" si="1"/>
        <v>17285</v>
      </c>
      <c r="P14" s="68">
        <f t="shared" si="2"/>
        <v>33332</v>
      </c>
      <c r="Q14" s="69">
        <f>SUM(P14/P30)</f>
        <v>0.0003324645778504596</v>
      </c>
    </row>
    <row r="15" spans="1:19" s="24" customFormat="1" ht="13.5" thickBot="1" thickTop="1">
      <c r="A15" s="20" t="s">
        <v>59</v>
      </c>
      <c r="B15" s="21">
        <v>17116</v>
      </c>
      <c r="C15" s="21">
        <v>10028</v>
      </c>
      <c r="D15" s="21">
        <v>0</v>
      </c>
      <c r="E15" s="21">
        <v>1984.62</v>
      </c>
      <c r="F15" s="21">
        <v>14993</v>
      </c>
      <c r="G15" s="21">
        <v>8950</v>
      </c>
      <c r="H15" s="66">
        <f t="shared" si="0"/>
        <v>53071.619999999995</v>
      </c>
      <c r="I15" s="21">
        <v>1960</v>
      </c>
      <c r="J15" s="21">
        <v>13522</v>
      </c>
      <c r="K15" s="21">
        <v>4157</v>
      </c>
      <c r="L15" s="21">
        <v>12958</v>
      </c>
      <c r="M15" s="21">
        <v>53133</v>
      </c>
      <c r="N15" s="21">
        <v>47346</v>
      </c>
      <c r="O15" s="22">
        <f t="shared" si="1"/>
        <v>133076</v>
      </c>
      <c r="P15" s="68">
        <f t="shared" si="2"/>
        <v>186148</v>
      </c>
      <c r="Q15" s="70">
        <f>SUM(P15/P30)</f>
        <v>0.00185670275524143</v>
      </c>
      <c r="S15"/>
    </row>
    <row r="16" spans="1:17" ht="13.5" thickBot="1" thickTop="1">
      <c r="A16" s="6" t="s">
        <v>58</v>
      </c>
      <c r="B16" s="4">
        <v>2575</v>
      </c>
      <c r="C16" s="4">
        <v>2450</v>
      </c>
      <c r="D16" s="4">
        <v>2340</v>
      </c>
      <c r="E16" s="4">
        <v>750</v>
      </c>
      <c r="F16" s="4">
        <v>1500</v>
      </c>
      <c r="G16" s="4">
        <v>3185</v>
      </c>
      <c r="H16" s="65">
        <f t="shared" si="0"/>
        <v>12800</v>
      </c>
      <c r="I16" s="4">
        <v>7500</v>
      </c>
      <c r="J16" s="4">
        <v>6740</v>
      </c>
      <c r="K16" s="30">
        <v>-1224</v>
      </c>
      <c r="L16" s="4">
        <v>5470</v>
      </c>
      <c r="M16" s="4">
        <v>21225</v>
      </c>
      <c r="N16" s="4">
        <v>10254</v>
      </c>
      <c r="O16" s="5">
        <f t="shared" si="1"/>
        <v>49965</v>
      </c>
      <c r="P16" s="68">
        <f t="shared" si="2"/>
        <v>62765</v>
      </c>
      <c r="Q16" s="69">
        <f>SUM(P16/P30)</f>
        <v>0.0006260392184322601</v>
      </c>
    </row>
    <row r="17" spans="1:17" ht="13.5" thickBot="1" thickTop="1">
      <c r="A17" s="6" t="s">
        <v>54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65">
        <f t="shared" si="0"/>
        <v>0</v>
      </c>
      <c r="I17" s="4">
        <v>0</v>
      </c>
      <c r="J17" s="4">
        <v>0</v>
      </c>
      <c r="K17" s="4">
        <v>7266</v>
      </c>
      <c r="L17" s="4">
        <v>26025</v>
      </c>
      <c r="M17" s="4">
        <v>84055</v>
      </c>
      <c r="N17" s="4">
        <v>54135</v>
      </c>
      <c r="O17" s="5">
        <f t="shared" si="1"/>
        <v>171481</v>
      </c>
      <c r="P17" s="68">
        <f t="shared" si="2"/>
        <v>171481</v>
      </c>
      <c r="Q17" s="69">
        <f>SUM(P17/P30)</f>
        <v>0.0017104091645978236</v>
      </c>
    </row>
    <row r="18" spans="1:17" ht="13.5" thickBot="1" thickTop="1">
      <c r="A18" s="33" t="s">
        <v>29</v>
      </c>
      <c r="B18" s="38">
        <v>7131760</v>
      </c>
      <c r="C18" s="38">
        <f aca="true" t="shared" si="3" ref="C18:J18">SUM(C3:C17)</f>
        <v>7530789</v>
      </c>
      <c r="D18" s="38">
        <f t="shared" si="3"/>
        <v>7280790.51</v>
      </c>
      <c r="E18" s="38">
        <f t="shared" si="3"/>
        <v>7095243.15</v>
      </c>
      <c r="F18" s="38">
        <f t="shared" si="3"/>
        <v>7712754</v>
      </c>
      <c r="G18" s="38">
        <f t="shared" si="3"/>
        <v>7742586</v>
      </c>
      <c r="H18" s="38">
        <f t="shared" si="3"/>
        <v>44493922.66</v>
      </c>
      <c r="I18" s="38">
        <f t="shared" si="3"/>
        <v>7385156</v>
      </c>
      <c r="J18" s="38">
        <f t="shared" si="3"/>
        <v>8309510</v>
      </c>
      <c r="K18" s="38">
        <f aca="true" t="shared" si="4" ref="K18:P18">SUM(K3:K17)</f>
        <v>7232196</v>
      </c>
      <c r="L18" s="38">
        <f t="shared" si="4"/>
        <v>7807263</v>
      </c>
      <c r="M18" s="38">
        <f t="shared" si="4"/>
        <v>8246611</v>
      </c>
      <c r="N18" s="38">
        <f t="shared" si="4"/>
        <v>9139921</v>
      </c>
      <c r="O18" s="38">
        <f t="shared" si="4"/>
        <v>48120657</v>
      </c>
      <c r="P18" s="38">
        <f t="shared" si="4"/>
        <v>92614581</v>
      </c>
      <c r="Q18" s="39">
        <f>SUM(P18/P30)</f>
        <v>0.9237689780079861</v>
      </c>
    </row>
    <row r="19" spans="1:17" ht="13.5" thickBot="1" thickTop="1">
      <c r="A19" s="72" t="s">
        <v>57</v>
      </c>
      <c r="B19" s="8"/>
      <c r="C19" s="8"/>
      <c r="D19" s="8"/>
      <c r="E19" s="8"/>
      <c r="F19" s="8"/>
      <c r="G19" s="8"/>
      <c r="H19" s="9"/>
      <c r="I19" s="8"/>
      <c r="J19" s="8"/>
      <c r="K19" s="8"/>
      <c r="L19" s="8"/>
      <c r="M19" s="8"/>
      <c r="N19" s="8"/>
      <c r="O19" s="8"/>
      <c r="P19" s="8"/>
      <c r="Q19" s="10"/>
    </row>
    <row r="20" spans="1:17" ht="13.5" thickBot="1" thickTop="1">
      <c r="A20" s="6" t="s">
        <v>30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23976</v>
      </c>
      <c r="H20" s="5">
        <f aca="true" t="shared" si="5" ref="H20:H27">SUM(B20:G20)</f>
        <v>23976</v>
      </c>
      <c r="I20" s="4">
        <v>172</v>
      </c>
      <c r="J20" s="4">
        <v>6392</v>
      </c>
      <c r="K20" s="4">
        <v>0</v>
      </c>
      <c r="L20" s="4">
        <v>16195</v>
      </c>
      <c r="M20" s="4">
        <v>12506</v>
      </c>
      <c r="N20" s="4">
        <v>0</v>
      </c>
      <c r="O20" s="5">
        <f aca="true" t="shared" si="6" ref="O20:O27">SUM(I20:N20)</f>
        <v>35265</v>
      </c>
      <c r="P20" s="68">
        <f aca="true" t="shared" si="7" ref="P20:P27">SUM(H20+O20)</f>
        <v>59241</v>
      </c>
      <c r="Q20" s="69">
        <f>SUM(P20/P30)</f>
        <v>0.0005908896572794634</v>
      </c>
    </row>
    <row r="21" spans="1:17" ht="13.5" thickBot="1" thickTop="1">
      <c r="A21" s="6" t="s">
        <v>21</v>
      </c>
      <c r="B21" s="4">
        <v>213040</v>
      </c>
      <c r="C21" s="4">
        <v>356967</v>
      </c>
      <c r="D21" s="4">
        <v>284796</v>
      </c>
      <c r="E21" s="4">
        <v>438470</v>
      </c>
      <c r="F21" s="4">
        <v>506719</v>
      </c>
      <c r="G21" s="4">
        <v>618105</v>
      </c>
      <c r="H21" s="5">
        <f t="shared" si="5"/>
        <v>2418097</v>
      </c>
      <c r="I21" s="4">
        <v>530456</v>
      </c>
      <c r="J21" s="4">
        <v>718939</v>
      </c>
      <c r="K21" s="4">
        <v>767986</v>
      </c>
      <c r="L21" s="4">
        <v>659806</v>
      </c>
      <c r="M21" s="4">
        <v>459492</v>
      </c>
      <c r="N21" s="4">
        <v>673158</v>
      </c>
      <c r="O21" s="5">
        <f t="shared" si="6"/>
        <v>3809837</v>
      </c>
      <c r="P21" s="68">
        <f t="shared" si="7"/>
        <v>6227934</v>
      </c>
      <c r="Q21" s="69">
        <f>SUM(P21/P30)</f>
        <v>0.06211950822604476</v>
      </c>
    </row>
    <row r="22" spans="1:17" s="24" customFormat="1" ht="13.5" thickBot="1" thickTop="1">
      <c r="A22" s="25" t="s">
        <v>31</v>
      </c>
      <c r="B22" s="26">
        <v>104217</v>
      </c>
      <c r="C22" s="27">
        <v>67354</v>
      </c>
      <c r="D22" s="21">
        <v>34365</v>
      </c>
      <c r="E22" s="21">
        <v>29715</v>
      </c>
      <c r="F22" s="21">
        <v>28369</v>
      </c>
      <c r="G22" s="21">
        <v>48535</v>
      </c>
      <c r="H22" s="22">
        <f t="shared" si="5"/>
        <v>312555</v>
      </c>
      <c r="I22" s="21">
        <v>74995</v>
      </c>
      <c r="J22" s="21">
        <v>54160</v>
      </c>
      <c r="K22" s="21">
        <v>58213</v>
      </c>
      <c r="L22" s="21">
        <v>82012</v>
      </c>
      <c r="M22" s="21">
        <v>80833</v>
      </c>
      <c r="N22" s="21">
        <v>183135</v>
      </c>
      <c r="O22" s="22">
        <f t="shared" si="6"/>
        <v>533348</v>
      </c>
      <c r="P22" s="71">
        <f t="shared" si="7"/>
        <v>845903</v>
      </c>
      <c r="Q22" s="70">
        <f>SUM(P22/P30)</f>
        <v>0.00843732100676339</v>
      </c>
    </row>
    <row r="23" spans="1:17" ht="13.5" thickBot="1" thickTop="1">
      <c r="A23" s="3" t="s">
        <v>27</v>
      </c>
      <c r="B23" s="4">
        <v>12131</v>
      </c>
      <c r="C23" s="4">
        <v>0</v>
      </c>
      <c r="D23" s="4">
        <v>0</v>
      </c>
      <c r="E23" s="4">
        <v>1191</v>
      </c>
      <c r="F23" s="4">
        <v>4032</v>
      </c>
      <c r="G23" s="4">
        <v>0</v>
      </c>
      <c r="H23" s="5">
        <f t="shared" si="5"/>
        <v>17354</v>
      </c>
      <c r="I23" s="4">
        <v>0</v>
      </c>
      <c r="J23" s="4">
        <v>447</v>
      </c>
      <c r="K23" s="4">
        <v>0</v>
      </c>
      <c r="L23" s="4">
        <v>0</v>
      </c>
      <c r="M23" s="4">
        <v>11092</v>
      </c>
      <c r="N23" s="4">
        <v>10774</v>
      </c>
      <c r="O23" s="5">
        <f t="shared" si="6"/>
        <v>22313</v>
      </c>
      <c r="P23" s="68">
        <f t="shared" si="7"/>
        <v>39667</v>
      </c>
      <c r="Q23" s="69">
        <f>SUM(P23/P30)</f>
        <v>0.0003956519983677601</v>
      </c>
    </row>
    <row r="24" spans="1:17" s="24" customFormat="1" ht="13.5" thickBot="1" thickTop="1">
      <c r="A24" s="20" t="s">
        <v>32</v>
      </c>
      <c r="B24" s="21">
        <v>36443</v>
      </c>
      <c r="C24" s="21">
        <v>10502</v>
      </c>
      <c r="D24" s="21">
        <v>351</v>
      </c>
      <c r="E24" s="21">
        <v>5502.75</v>
      </c>
      <c r="F24" s="21">
        <v>585</v>
      </c>
      <c r="G24" s="21">
        <v>18039</v>
      </c>
      <c r="H24" s="22">
        <f t="shared" si="5"/>
        <v>71422.75</v>
      </c>
      <c r="I24" s="21">
        <v>1336</v>
      </c>
      <c r="J24" s="21">
        <v>9171</v>
      </c>
      <c r="K24" s="21">
        <v>2019</v>
      </c>
      <c r="L24" s="21">
        <v>9575</v>
      </c>
      <c r="M24" s="21">
        <v>64461</v>
      </c>
      <c r="N24" s="21">
        <v>120596</v>
      </c>
      <c r="O24" s="22">
        <f t="shared" si="6"/>
        <v>207158</v>
      </c>
      <c r="P24" s="71">
        <f t="shared" si="7"/>
        <v>278580.75</v>
      </c>
      <c r="Q24" s="70">
        <f>SUM(P24/P30)</f>
        <v>0.0027786580897040205</v>
      </c>
    </row>
    <row r="25" spans="1:17" ht="13.5" thickBot="1" thickTop="1">
      <c r="A25" s="28" t="s">
        <v>51</v>
      </c>
      <c r="B25" s="4">
        <v>17062</v>
      </c>
      <c r="C25" s="17">
        <v>0</v>
      </c>
      <c r="D25" s="4">
        <v>0</v>
      </c>
      <c r="E25" s="4">
        <v>34160.1</v>
      </c>
      <c r="F25" s="4">
        <v>0</v>
      </c>
      <c r="G25" s="4">
        <v>17094</v>
      </c>
      <c r="H25" s="5">
        <f t="shared" si="5"/>
        <v>68316.1</v>
      </c>
      <c r="I25" s="4">
        <v>0</v>
      </c>
      <c r="J25" s="4">
        <v>0</v>
      </c>
      <c r="K25" s="4">
        <v>17088</v>
      </c>
      <c r="L25" s="4">
        <v>17095</v>
      </c>
      <c r="M25" s="4">
        <v>34180</v>
      </c>
      <c r="N25" s="4">
        <v>34188</v>
      </c>
      <c r="O25" s="5">
        <f t="shared" si="6"/>
        <v>102551</v>
      </c>
      <c r="P25" s="68">
        <f t="shared" si="7"/>
        <v>170867.1</v>
      </c>
      <c r="Q25" s="69">
        <f>SUM(P25/P30)</f>
        <v>0.0017042859195377494</v>
      </c>
    </row>
    <row r="26" spans="1:17" ht="13.5" thickBot="1" thickTop="1">
      <c r="A26" s="28" t="s">
        <v>52</v>
      </c>
      <c r="B26" s="4">
        <v>0</v>
      </c>
      <c r="C26" s="29">
        <v>0</v>
      </c>
      <c r="D26" s="4">
        <v>0</v>
      </c>
      <c r="E26" s="4">
        <v>0</v>
      </c>
      <c r="F26" s="4">
        <v>0</v>
      </c>
      <c r="G26" s="4">
        <v>0</v>
      </c>
      <c r="H26" s="5">
        <f t="shared" si="5"/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5">
        <f t="shared" si="6"/>
        <v>0</v>
      </c>
      <c r="P26" s="68">
        <f t="shared" si="7"/>
        <v>0</v>
      </c>
      <c r="Q26" s="69">
        <f>SUM(P26/P30)</f>
        <v>0</v>
      </c>
    </row>
    <row r="27" spans="1:17" ht="13.5" thickBot="1" thickTop="1">
      <c r="A27" s="6" t="s">
        <v>26</v>
      </c>
      <c r="B27" s="4">
        <v>4375</v>
      </c>
      <c r="C27" s="19">
        <v>0</v>
      </c>
      <c r="D27" s="4">
        <v>6820.78</v>
      </c>
      <c r="E27" s="4">
        <v>321.6</v>
      </c>
      <c r="F27" s="4">
        <v>805</v>
      </c>
      <c r="G27" s="4">
        <v>812</v>
      </c>
      <c r="H27" s="5">
        <f t="shared" si="5"/>
        <v>13134.38</v>
      </c>
      <c r="I27" s="4">
        <v>0</v>
      </c>
      <c r="J27" s="4">
        <v>1652</v>
      </c>
      <c r="K27" s="4">
        <v>815</v>
      </c>
      <c r="L27" s="4">
        <v>0</v>
      </c>
      <c r="M27" s="4">
        <v>3903</v>
      </c>
      <c r="N27" s="4">
        <v>1019</v>
      </c>
      <c r="O27" s="5">
        <f t="shared" si="6"/>
        <v>7389</v>
      </c>
      <c r="P27" s="68">
        <f t="shared" si="7"/>
        <v>20523.379999999997</v>
      </c>
      <c r="Q27" s="69">
        <f>SUM(P27/P30)</f>
        <v>0.0002047070943167096</v>
      </c>
    </row>
    <row r="28" spans="1:17" ht="13.5" thickBot="1" thickTop="1">
      <c r="A28" s="33" t="s">
        <v>33</v>
      </c>
      <c r="B28" s="38">
        <f aca="true" t="shared" si="8" ref="B28:P28">SUM(B20:B27)</f>
        <v>387268</v>
      </c>
      <c r="C28" s="38">
        <f t="shared" si="8"/>
        <v>434823</v>
      </c>
      <c r="D28" s="38">
        <f t="shared" si="8"/>
        <v>326332.78</v>
      </c>
      <c r="E28" s="38">
        <f t="shared" si="8"/>
        <v>509360.44999999995</v>
      </c>
      <c r="F28" s="38">
        <f t="shared" si="8"/>
        <v>540510</v>
      </c>
      <c r="G28" s="38">
        <f t="shared" si="8"/>
        <v>726561</v>
      </c>
      <c r="H28" s="38">
        <f t="shared" si="8"/>
        <v>2924855.23</v>
      </c>
      <c r="I28" s="38">
        <f t="shared" si="8"/>
        <v>606959</v>
      </c>
      <c r="J28" s="38">
        <f t="shared" si="8"/>
        <v>790761</v>
      </c>
      <c r="K28" s="38">
        <f t="shared" si="8"/>
        <v>846121</v>
      </c>
      <c r="L28" s="38">
        <f t="shared" si="8"/>
        <v>784683</v>
      </c>
      <c r="M28" s="38">
        <f t="shared" si="8"/>
        <v>666467</v>
      </c>
      <c r="N28" s="38">
        <f t="shared" si="8"/>
        <v>1022870</v>
      </c>
      <c r="O28" s="38">
        <f t="shared" si="8"/>
        <v>4717861</v>
      </c>
      <c r="P28" s="38">
        <f t="shared" si="8"/>
        <v>7642716.2299999995</v>
      </c>
      <c r="Q28" s="39">
        <f>SUM(P28/P30)</f>
        <v>0.07623102199201386</v>
      </c>
    </row>
    <row r="29" spans="1:17" ht="13.5" thickBot="1" thickTop="1">
      <c r="A29" s="11"/>
      <c r="B29" s="12"/>
      <c r="C29" s="12"/>
      <c r="D29" s="12"/>
      <c r="E29" s="12"/>
      <c r="F29" s="12"/>
      <c r="G29" s="12"/>
      <c r="H29" s="13"/>
      <c r="I29" s="12"/>
      <c r="J29" s="12"/>
      <c r="K29" s="12"/>
      <c r="L29" s="12"/>
      <c r="M29" s="12"/>
      <c r="N29" s="12"/>
      <c r="O29" s="12"/>
      <c r="P29" s="12"/>
      <c r="Q29" s="14"/>
    </row>
    <row r="30" spans="1:17" ht="13.5" thickBot="1" thickTop="1">
      <c r="A30" s="35" t="s">
        <v>34</v>
      </c>
      <c r="B30" s="36">
        <f aca="true" t="shared" si="9" ref="B30:P30">SUM(B18+B28)</f>
        <v>7519028</v>
      </c>
      <c r="C30" s="36">
        <f t="shared" si="9"/>
        <v>7965612</v>
      </c>
      <c r="D30" s="36">
        <f t="shared" si="9"/>
        <v>7607123.29</v>
      </c>
      <c r="E30" s="36">
        <f t="shared" si="9"/>
        <v>7604603.600000001</v>
      </c>
      <c r="F30" s="36">
        <f t="shared" si="9"/>
        <v>8253264</v>
      </c>
      <c r="G30" s="36">
        <f t="shared" si="9"/>
        <v>8469147</v>
      </c>
      <c r="H30" s="36">
        <f t="shared" si="9"/>
        <v>47418777.88999999</v>
      </c>
      <c r="I30" s="36">
        <f t="shared" si="9"/>
        <v>7992115</v>
      </c>
      <c r="J30" s="36">
        <f t="shared" si="9"/>
        <v>9100271</v>
      </c>
      <c r="K30" s="36">
        <f t="shared" si="9"/>
        <v>8078317</v>
      </c>
      <c r="L30" s="36">
        <f t="shared" si="9"/>
        <v>8591946</v>
      </c>
      <c r="M30" s="36">
        <f t="shared" si="9"/>
        <v>8913078</v>
      </c>
      <c r="N30" s="36">
        <f t="shared" si="9"/>
        <v>10162791</v>
      </c>
      <c r="O30" s="36">
        <f t="shared" si="9"/>
        <v>52838518</v>
      </c>
      <c r="P30" s="36">
        <f t="shared" si="9"/>
        <v>100257297.23</v>
      </c>
      <c r="Q30" s="37">
        <v>1</v>
      </c>
    </row>
    <row r="31" ht="10.5" customHeight="1" thickTop="1"/>
    <row r="32" spans="1:16" ht="12.75">
      <c r="A32" s="18"/>
      <c r="H32" s="17"/>
      <c r="P32" s="17"/>
    </row>
    <row r="33" spans="8:16" ht="12">
      <c r="H33" s="17"/>
      <c r="P33" s="17"/>
    </row>
    <row r="34" ht="12.75">
      <c r="D34" s="15"/>
    </row>
    <row r="36" ht="12">
      <c r="B36" t="s">
        <v>36</v>
      </c>
    </row>
  </sheetData>
  <sheetProtection/>
  <printOptions/>
  <pageMargins left="0.54" right="0.5118110236220472" top="2.5590551181102366" bottom="0.9448818897637796" header="1.7716535433070868" footer="0.7480314960629921"/>
  <pageSetup horizontalDpi="360" verticalDpi="360" orientation="landscape" paperSize="9" scale="70" r:id="rId1"/>
  <headerFooter alignWithMargins="0">
    <oddHeader>&amp;C&amp;"Arial,Negrita Cursiva"&amp;24VENTA NACIONAL DE VALORES PARA VINOS NACIONALES E IMPORTADOS
AÑO 2000 (expresado en Litros)</oddHeader>
    <oddFooter>&amp;LI.NA.VI.  &amp;D&amp;CPágina &amp;P&amp;R&amp;9Archivo:&amp;F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G6">
      <selection activeCell="A1" sqref="A1"/>
    </sheetView>
  </sheetViews>
  <sheetFormatPr defaultColWidth="11.421875" defaultRowHeight="12.75"/>
  <cols>
    <col min="1" max="1" width="17.00390625" style="0" customWidth="1"/>
    <col min="2" max="2" width="9.140625" style="0" customWidth="1"/>
    <col min="3" max="3" width="9.7109375" style="0" customWidth="1"/>
    <col min="4" max="5" width="9.140625" style="0" customWidth="1"/>
    <col min="6" max="7" width="10.140625" style="0" customWidth="1"/>
    <col min="8" max="8" width="14.421875" style="0" customWidth="1"/>
    <col min="9" max="9" width="10.140625" style="0" customWidth="1"/>
    <col min="10" max="10" width="9.140625" style="0" customWidth="1"/>
    <col min="11" max="11" width="11.57421875" style="0" customWidth="1"/>
    <col min="12" max="12" width="9.8515625" style="0" customWidth="1"/>
    <col min="13" max="13" width="12.00390625" style="0" customWidth="1"/>
    <col min="14" max="14" width="11.140625" style="0" customWidth="1"/>
    <col min="15" max="15" width="14.8515625" style="0" customWidth="1"/>
    <col min="16" max="16" width="11.140625" style="0" customWidth="1"/>
    <col min="17" max="17" width="13.28125" style="0" customWidth="1"/>
  </cols>
  <sheetData>
    <row r="1" spans="1:17" ht="13.5" thickBot="1" thickTop="1">
      <c r="A1" s="2" t="s">
        <v>55</v>
      </c>
      <c r="B1" s="43" t="s">
        <v>0</v>
      </c>
      <c r="C1" s="43" t="s">
        <v>1</v>
      </c>
      <c r="D1" s="43" t="s">
        <v>2</v>
      </c>
      <c r="E1" s="43" t="s">
        <v>3</v>
      </c>
      <c r="F1" s="43" t="s">
        <v>4</v>
      </c>
      <c r="G1" s="43" t="s">
        <v>5</v>
      </c>
      <c r="H1" s="42" t="s">
        <v>6</v>
      </c>
      <c r="I1" s="43" t="s">
        <v>7</v>
      </c>
      <c r="J1" s="43" t="s">
        <v>8</v>
      </c>
      <c r="K1" s="43" t="s">
        <v>9</v>
      </c>
      <c r="L1" s="43" t="s">
        <v>10</v>
      </c>
      <c r="M1" s="43" t="s">
        <v>11</v>
      </c>
      <c r="N1" s="43" t="s">
        <v>12</v>
      </c>
      <c r="O1" s="42" t="s">
        <v>13</v>
      </c>
      <c r="P1" s="46" t="s">
        <v>14</v>
      </c>
      <c r="Q1" s="46" t="s">
        <v>15</v>
      </c>
    </row>
    <row r="2" spans="1:17" ht="13.5" thickBot="1" thickTop="1">
      <c r="A2" s="48" t="s">
        <v>66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47"/>
    </row>
    <row r="3" spans="1:17" ht="13.5" thickBot="1" thickTop="1">
      <c r="A3" s="3" t="s">
        <v>16</v>
      </c>
      <c r="B3" s="4">
        <v>4700920</v>
      </c>
      <c r="C3" s="4">
        <v>4911110</v>
      </c>
      <c r="D3" s="4">
        <v>5991330</v>
      </c>
      <c r="E3" s="4">
        <v>5038410</v>
      </c>
      <c r="F3" s="4">
        <v>5027130</v>
      </c>
      <c r="G3" s="4">
        <v>5236540</v>
      </c>
      <c r="H3" s="51">
        <f aca="true" t="shared" si="0" ref="H3:H16">SUM(B3:G3)</f>
        <v>30905440</v>
      </c>
      <c r="I3" s="4">
        <v>5248270</v>
      </c>
      <c r="J3" s="4">
        <v>5618780</v>
      </c>
      <c r="K3" s="4">
        <v>5266650</v>
      </c>
      <c r="L3" s="4">
        <v>5501450</v>
      </c>
      <c r="M3" s="4">
        <v>5316530</v>
      </c>
      <c r="N3" s="4">
        <v>5970390</v>
      </c>
      <c r="O3" s="51">
        <f aca="true" t="shared" si="1" ref="O3:O16">SUM(I3:N3)</f>
        <v>32922070</v>
      </c>
      <c r="P3" s="36">
        <f aca="true" t="shared" si="2" ref="P3:P16">SUM(H3+O3)</f>
        <v>63827510</v>
      </c>
      <c r="Q3" s="44">
        <f>SUM(P3/P29)</f>
        <v>0.631505209436069</v>
      </c>
    </row>
    <row r="4" spans="1:17" ht="13.5" thickBot="1" thickTop="1">
      <c r="A4" s="3" t="s">
        <v>17</v>
      </c>
      <c r="B4" s="4">
        <v>457900</v>
      </c>
      <c r="C4" s="4">
        <v>486565</v>
      </c>
      <c r="D4" s="4">
        <v>518225</v>
      </c>
      <c r="E4" s="4">
        <v>499645</v>
      </c>
      <c r="F4" s="4">
        <v>497200</v>
      </c>
      <c r="G4" s="4">
        <v>536445</v>
      </c>
      <c r="H4" s="51">
        <f t="shared" si="0"/>
        <v>2995980</v>
      </c>
      <c r="I4" s="4">
        <v>522300</v>
      </c>
      <c r="J4" s="4">
        <v>472155</v>
      </c>
      <c r="K4" s="4">
        <v>500595</v>
      </c>
      <c r="L4" s="4">
        <v>509800</v>
      </c>
      <c r="M4" s="4">
        <v>477510</v>
      </c>
      <c r="N4" s="4">
        <v>612135</v>
      </c>
      <c r="O4" s="51">
        <f t="shared" si="1"/>
        <v>3094495</v>
      </c>
      <c r="P4" s="36">
        <f t="shared" si="2"/>
        <v>6090475</v>
      </c>
      <c r="Q4" s="44">
        <f>SUM(P4/P29)</f>
        <v>0.06025876131530342</v>
      </c>
    </row>
    <row r="5" spans="1:17" ht="13.5" thickBot="1" thickTop="1">
      <c r="A5" s="6" t="s">
        <v>18</v>
      </c>
      <c r="B5" s="4">
        <v>487875</v>
      </c>
      <c r="C5" s="4">
        <v>452490</v>
      </c>
      <c r="D5" s="4">
        <v>474120</v>
      </c>
      <c r="E5" s="4">
        <v>499524</v>
      </c>
      <c r="F5" s="4">
        <v>477072</v>
      </c>
      <c r="G5" s="4">
        <v>491175</v>
      </c>
      <c r="H5" s="51">
        <f t="shared" si="0"/>
        <v>2882256</v>
      </c>
      <c r="I5" s="4">
        <v>488430</v>
      </c>
      <c r="J5" s="4">
        <v>536286</v>
      </c>
      <c r="K5" s="4">
        <v>426426</v>
      </c>
      <c r="L5" s="4">
        <v>452535</v>
      </c>
      <c r="M5" s="4">
        <v>451245</v>
      </c>
      <c r="N5" s="4">
        <v>631845</v>
      </c>
      <c r="O5" s="51">
        <f t="shared" si="1"/>
        <v>2986767</v>
      </c>
      <c r="P5" s="36">
        <f t="shared" si="2"/>
        <v>5869023</v>
      </c>
      <c r="Q5" s="44">
        <f>SUM(P5/P29)</f>
        <v>0.05806772971090532</v>
      </c>
    </row>
    <row r="6" spans="1:17" ht="13.5" thickBot="1" thickTop="1">
      <c r="A6" s="7" t="s">
        <v>19</v>
      </c>
      <c r="B6" s="4">
        <v>266475</v>
      </c>
      <c r="C6" s="4">
        <v>442595</v>
      </c>
      <c r="D6" s="4">
        <v>335355</v>
      </c>
      <c r="E6" s="4">
        <v>441905</v>
      </c>
      <c r="F6" s="4">
        <v>375845</v>
      </c>
      <c r="G6" s="4">
        <v>358705</v>
      </c>
      <c r="H6" s="51">
        <f t="shared" si="0"/>
        <v>2220880</v>
      </c>
      <c r="I6" s="4">
        <v>418380</v>
      </c>
      <c r="J6" s="4">
        <v>508760</v>
      </c>
      <c r="K6" s="4">
        <v>476460</v>
      </c>
      <c r="L6" s="4">
        <v>424680</v>
      </c>
      <c r="M6" s="4">
        <v>339056</v>
      </c>
      <c r="N6" s="4">
        <v>388225</v>
      </c>
      <c r="O6" s="51">
        <f t="shared" si="1"/>
        <v>2555561</v>
      </c>
      <c r="P6" s="36">
        <f t="shared" si="2"/>
        <v>4776441</v>
      </c>
      <c r="Q6" s="44">
        <f>SUM(P6/P29)</f>
        <v>0.047257794860931075</v>
      </c>
    </row>
    <row r="7" spans="1:17" ht="13.5" thickBot="1" thickTop="1">
      <c r="A7" s="3" t="s">
        <v>20</v>
      </c>
      <c r="B7" s="4">
        <v>85600</v>
      </c>
      <c r="C7" s="4">
        <v>95846</v>
      </c>
      <c r="D7" s="4">
        <v>130578</v>
      </c>
      <c r="E7" s="4">
        <v>115746</v>
      </c>
      <c r="F7" s="4">
        <v>155500</v>
      </c>
      <c r="G7" s="4">
        <v>161850</v>
      </c>
      <c r="H7" s="51">
        <f t="shared" si="0"/>
        <v>745120</v>
      </c>
      <c r="I7" s="4">
        <v>170790</v>
      </c>
      <c r="J7" s="4">
        <v>157220</v>
      </c>
      <c r="K7" s="4">
        <v>139740</v>
      </c>
      <c r="L7" s="4">
        <v>173230</v>
      </c>
      <c r="M7" s="4">
        <v>157020</v>
      </c>
      <c r="N7" s="4">
        <v>210824</v>
      </c>
      <c r="O7" s="51">
        <f t="shared" si="1"/>
        <v>1008824</v>
      </c>
      <c r="P7" s="36">
        <f t="shared" si="2"/>
        <v>1753944</v>
      </c>
      <c r="Q7" s="44">
        <f>SUM(P7/P29)</f>
        <v>0.017353407222984833</v>
      </c>
    </row>
    <row r="8" spans="1:17" ht="13.5" thickBot="1" thickTop="1">
      <c r="A8" s="3" t="s">
        <v>21</v>
      </c>
      <c r="B8" s="4">
        <v>350000</v>
      </c>
      <c r="C8" s="4">
        <v>524000</v>
      </c>
      <c r="D8" s="4">
        <v>178000</v>
      </c>
      <c r="E8" s="4">
        <v>242000</v>
      </c>
      <c r="F8" s="4">
        <v>639000</v>
      </c>
      <c r="G8" s="4">
        <v>899000</v>
      </c>
      <c r="H8" s="51">
        <f t="shared" si="0"/>
        <v>2832000</v>
      </c>
      <c r="I8" s="4">
        <v>916000</v>
      </c>
      <c r="J8" s="4">
        <v>682000</v>
      </c>
      <c r="K8" s="4">
        <v>603000</v>
      </c>
      <c r="L8" s="4">
        <v>728000</v>
      </c>
      <c r="M8" s="4">
        <v>682000</v>
      </c>
      <c r="N8" s="4">
        <v>464000</v>
      </c>
      <c r="O8" s="51">
        <f t="shared" si="1"/>
        <v>4075000</v>
      </c>
      <c r="P8" s="36">
        <f t="shared" si="2"/>
        <v>6907000</v>
      </c>
      <c r="Q8" s="44">
        <f>SUM(P8/P29)</f>
        <v>0.06833740626220464</v>
      </c>
    </row>
    <row r="9" spans="1:17" ht="13.5" thickBot="1" thickTop="1">
      <c r="A9" s="6" t="s">
        <v>49</v>
      </c>
      <c r="B9" s="4">
        <v>0</v>
      </c>
      <c r="C9" s="4">
        <v>0</v>
      </c>
      <c r="D9" s="4">
        <v>0</v>
      </c>
      <c r="E9" s="4">
        <v>930</v>
      </c>
      <c r="F9" s="4">
        <v>930</v>
      </c>
      <c r="G9" s="4">
        <v>930</v>
      </c>
      <c r="H9" s="51">
        <f t="shared" si="0"/>
        <v>2790</v>
      </c>
      <c r="I9" s="4">
        <v>0</v>
      </c>
      <c r="J9" s="4">
        <v>930</v>
      </c>
      <c r="K9" s="4">
        <v>0</v>
      </c>
      <c r="L9" s="4">
        <v>0</v>
      </c>
      <c r="M9" s="4">
        <v>0</v>
      </c>
      <c r="N9" s="4">
        <v>100</v>
      </c>
      <c r="O9" s="51">
        <f>SUM(I9:N9)</f>
        <v>1030</v>
      </c>
      <c r="P9" s="36">
        <f>SUM(H9+O9)</f>
        <v>3820</v>
      </c>
      <c r="Q9" s="44">
        <f>SUM(P9/P29)</f>
        <v>3.7794830160941317E-05</v>
      </c>
    </row>
    <row r="10" spans="1:17" ht="13.5" thickBot="1" thickTop="1">
      <c r="A10" s="3" t="s">
        <v>22</v>
      </c>
      <c r="B10" s="4">
        <v>3300</v>
      </c>
      <c r="C10" s="4">
        <v>2400</v>
      </c>
      <c r="D10" s="4">
        <v>2137</v>
      </c>
      <c r="E10" s="4">
        <v>2550</v>
      </c>
      <c r="F10" s="4">
        <v>2812</v>
      </c>
      <c r="G10" s="4">
        <v>6900</v>
      </c>
      <c r="H10" s="51">
        <f t="shared" si="0"/>
        <v>20099</v>
      </c>
      <c r="I10" s="4">
        <v>5550</v>
      </c>
      <c r="J10" s="4">
        <v>2850</v>
      </c>
      <c r="K10" s="4">
        <v>3450</v>
      </c>
      <c r="L10" s="4">
        <v>1500</v>
      </c>
      <c r="M10" s="4">
        <v>5609</v>
      </c>
      <c r="N10" s="4">
        <v>11161.5</v>
      </c>
      <c r="O10" s="51">
        <f t="shared" si="1"/>
        <v>30120.5</v>
      </c>
      <c r="P10" s="36">
        <f t="shared" si="2"/>
        <v>50219.5</v>
      </c>
      <c r="Q10" s="44">
        <f>SUM(P10/P29)</f>
        <v>0.0004968684484993175</v>
      </c>
    </row>
    <row r="11" spans="1:17" ht="13.5" thickBot="1" thickTop="1">
      <c r="A11" s="6" t="s">
        <v>23</v>
      </c>
      <c r="B11" s="4">
        <v>400</v>
      </c>
      <c r="C11" s="4">
        <v>1900</v>
      </c>
      <c r="D11" s="4">
        <v>1080</v>
      </c>
      <c r="E11" s="4">
        <v>115</v>
      </c>
      <c r="F11" s="4">
        <v>1070</v>
      </c>
      <c r="G11" s="4">
        <v>1695</v>
      </c>
      <c r="H11" s="51">
        <f t="shared" si="0"/>
        <v>6260</v>
      </c>
      <c r="I11" s="4">
        <v>1375</v>
      </c>
      <c r="J11" s="4">
        <v>1275</v>
      </c>
      <c r="K11" s="4">
        <v>1130</v>
      </c>
      <c r="L11" s="4">
        <v>780</v>
      </c>
      <c r="M11" s="4">
        <v>1667</v>
      </c>
      <c r="N11" s="4">
        <v>200</v>
      </c>
      <c r="O11" s="51">
        <f t="shared" si="1"/>
        <v>6427</v>
      </c>
      <c r="P11" s="36">
        <f t="shared" si="2"/>
        <v>12687</v>
      </c>
      <c r="Q11" s="44">
        <f>SUM(P11/P29)</f>
        <v>0.00012552434823347186</v>
      </c>
    </row>
    <row r="12" spans="1:17" s="24" customFormat="1" ht="13.5" thickBot="1" thickTop="1">
      <c r="A12" s="23" t="s">
        <v>24</v>
      </c>
      <c r="B12" s="21">
        <v>260565</v>
      </c>
      <c r="C12" s="21">
        <v>201395</v>
      </c>
      <c r="D12" s="21">
        <v>131375</v>
      </c>
      <c r="E12" s="21">
        <v>193880</v>
      </c>
      <c r="F12" s="21">
        <v>171360</v>
      </c>
      <c r="G12" s="21">
        <v>188464</v>
      </c>
      <c r="H12" s="52">
        <f t="shared" si="0"/>
        <v>1147039</v>
      </c>
      <c r="I12" s="21">
        <v>283365</v>
      </c>
      <c r="J12" s="21">
        <v>233280</v>
      </c>
      <c r="K12" s="21">
        <v>258842</v>
      </c>
      <c r="L12" s="21">
        <v>296113</v>
      </c>
      <c r="M12" s="21">
        <v>329708</v>
      </c>
      <c r="N12" s="21">
        <v>478455</v>
      </c>
      <c r="O12" s="52">
        <f t="shared" si="1"/>
        <v>1879763</v>
      </c>
      <c r="P12" s="53">
        <f t="shared" si="2"/>
        <v>3026802</v>
      </c>
      <c r="Q12" s="45">
        <f>SUM(P12/P29)</f>
        <v>0.029946981026386783</v>
      </c>
    </row>
    <row r="13" spans="1:17" ht="13.5" thickBot="1" thickTop="1">
      <c r="A13" s="6" t="s">
        <v>25</v>
      </c>
      <c r="B13" s="4">
        <v>67875</v>
      </c>
      <c r="C13" s="4">
        <v>64884</v>
      </c>
      <c r="D13" s="4">
        <v>70310</v>
      </c>
      <c r="E13" s="4">
        <v>60279</v>
      </c>
      <c r="F13" s="4">
        <v>78474</v>
      </c>
      <c r="G13" s="4">
        <v>73245</v>
      </c>
      <c r="H13" s="51">
        <f t="shared" si="0"/>
        <v>415067</v>
      </c>
      <c r="I13" s="4">
        <v>105562</v>
      </c>
      <c r="J13" s="4">
        <v>77700</v>
      </c>
      <c r="K13" s="4">
        <v>124380</v>
      </c>
      <c r="L13" s="4">
        <v>129495</v>
      </c>
      <c r="M13" s="4">
        <v>137388</v>
      </c>
      <c r="N13" s="4">
        <v>197675</v>
      </c>
      <c r="O13" s="51">
        <f t="shared" si="1"/>
        <v>772200</v>
      </c>
      <c r="P13" s="36">
        <f t="shared" si="2"/>
        <v>1187267</v>
      </c>
      <c r="Q13" s="44">
        <f>SUM(P13/P29)</f>
        <v>0.011746742047301131</v>
      </c>
    </row>
    <row r="14" spans="1:17" ht="13.5" thickBot="1" thickTop="1">
      <c r="A14" s="6" t="s">
        <v>26</v>
      </c>
      <c r="B14" s="4">
        <v>950</v>
      </c>
      <c r="C14" s="4">
        <v>3590</v>
      </c>
      <c r="D14" s="4">
        <v>4760</v>
      </c>
      <c r="E14" s="4">
        <v>7545</v>
      </c>
      <c r="F14" s="4">
        <v>3115</v>
      </c>
      <c r="G14" s="4">
        <v>0</v>
      </c>
      <c r="H14" s="51">
        <f t="shared" si="0"/>
        <v>19960</v>
      </c>
      <c r="I14" s="4">
        <v>2617</v>
      </c>
      <c r="J14" s="4">
        <v>3406</v>
      </c>
      <c r="K14" s="4">
        <v>0</v>
      </c>
      <c r="L14" s="4">
        <v>3874</v>
      </c>
      <c r="M14" s="4">
        <v>3115</v>
      </c>
      <c r="N14" s="4">
        <v>3170</v>
      </c>
      <c r="O14" s="51">
        <f t="shared" si="1"/>
        <v>16182</v>
      </c>
      <c r="P14" s="36">
        <f t="shared" si="2"/>
        <v>36142</v>
      </c>
      <c r="Q14" s="44">
        <f>SUM(P14/P29)</f>
        <v>0.00035758658420857097</v>
      </c>
    </row>
    <row r="15" spans="1:17" s="24" customFormat="1" ht="13.5" thickBot="1" thickTop="1">
      <c r="A15" s="20" t="s">
        <v>27</v>
      </c>
      <c r="B15" s="21">
        <v>6418</v>
      </c>
      <c r="C15" s="21">
        <v>4024</v>
      </c>
      <c r="D15" s="21">
        <v>6962</v>
      </c>
      <c r="E15" s="21">
        <v>2000</v>
      </c>
      <c r="F15" s="21">
        <v>5471</v>
      </c>
      <c r="G15" s="21">
        <v>4598</v>
      </c>
      <c r="H15" s="52">
        <f t="shared" si="0"/>
        <v>29473</v>
      </c>
      <c r="I15" s="21">
        <v>9849</v>
      </c>
      <c r="J15" s="21">
        <v>7995</v>
      </c>
      <c r="K15" s="21">
        <v>28822</v>
      </c>
      <c r="L15" s="21">
        <v>17287</v>
      </c>
      <c r="M15" s="21">
        <v>42305</v>
      </c>
      <c r="N15" s="21">
        <v>34058</v>
      </c>
      <c r="O15" s="52">
        <f t="shared" si="1"/>
        <v>140316</v>
      </c>
      <c r="P15" s="53">
        <f t="shared" si="2"/>
        <v>169789</v>
      </c>
      <c r="Q15" s="45">
        <f>SUM(P15/P29)</f>
        <v>0.0016798812613078706</v>
      </c>
    </row>
    <row r="16" spans="1:17" ht="13.5" thickBot="1" thickTop="1">
      <c r="A16" s="6" t="s">
        <v>28</v>
      </c>
      <c r="B16" s="4">
        <v>3240</v>
      </c>
      <c r="C16" s="4">
        <v>3000</v>
      </c>
      <c r="D16" s="4">
        <v>679</v>
      </c>
      <c r="E16" s="4">
        <v>1860</v>
      </c>
      <c r="F16" s="4">
        <v>750</v>
      </c>
      <c r="G16" s="4">
        <v>7125</v>
      </c>
      <c r="H16" s="51">
        <f t="shared" si="0"/>
        <v>16654</v>
      </c>
      <c r="I16" s="4">
        <v>8625</v>
      </c>
      <c r="J16" s="4">
        <v>9750</v>
      </c>
      <c r="K16" s="4">
        <v>25440</v>
      </c>
      <c r="L16" s="4">
        <v>30750</v>
      </c>
      <c r="M16" s="4">
        <v>135277</v>
      </c>
      <c r="N16" s="4">
        <v>114515</v>
      </c>
      <c r="O16" s="51">
        <f t="shared" si="1"/>
        <v>324357</v>
      </c>
      <c r="P16" s="36">
        <f t="shared" si="2"/>
        <v>341011</v>
      </c>
      <c r="Q16" s="44">
        <f>SUM(P16/P29)</f>
        <v>0.003373940530893393</v>
      </c>
    </row>
    <row r="17" spans="1:17" ht="13.5" thickBot="1" thickTop="1">
      <c r="A17" s="33" t="s">
        <v>29</v>
      </c>
      <c r="B17" s="38">
        <f aca="true" t="shared" si="3" ref="B17:G17">SUM(B3:B16)</f>
        <v>6691518</v>
      </c>
      <c r="C17" s="38">
        <f t="shared" si="3"/>
        <v>7193799</v>
      </c>
      <c r="D17" s="38">
        <f t="shared" si="3"/>
        <v>7844911</v>
      </c>
      <c r="E17" s="38">
        <f t="shared" si="3"/>
        <v>7106389</v>
      </c>
      <c r="F17" s="38">
        <f t="shared" si="3"/>
        <v>7435729</v>
      </c>
      <c r="G17" s="38">
        <f t="shared" si="3"/>
        <v>7966672</v>
      </c>
      <c r="H17" s="38">
        <f aca="true" t="shared" si="4" ref="H17:P17">SUM(H3:H16)</f>
        <v>44239018</v>
      </c>
      <c r="I17" s="38">
        <f>SUM(I3:I16)</f>
        <v>8181113</v>
      </c>
      <c r="J17" s="38">
        <f t="shared" si="4"/>
        <v>8312387</v>
      </c>
      <c r="K17" s="38">
        <f t="shared" si="4"/>
        <v>7854935</v>
      </c>
      <c r="L17" s="38">
        <f t="shared" si="4"/>
        <v>8269494</v>
      </c>
      <c r="M17" s="38">
        <f t="shared" si="4"/>
        <v>8078430</v>
      </c>
      <c r="N17" s="38">
        <f t="shared" si="4"/>
        <v>9116753.5</v>
      </c>
      <c r="O17" s="38">
        <f t="shared" si="4"/>
        <v>49813112.5</v>
      </c>
      <c r="P17" s="38">
        <f t="shared" si="4"/>
        <v>94052130.5</v>
      </c>
      <c r="Q17" s="39">
        <f>SUM(P17/P29)</f>
        <v>0.9305456278853897</v>
      </c>
    </row>
    <row r="18" spans="1:17" ht="13.5" thickBot="1" thickTop="1">
      <c r="A18" s="49" t="s">
        <v>67</v>
      </c>
      <c r="B18" s="8"/>
      <c r="C18" s="8"/>
      <c r="D18" s="8"/>
      <c r="E18" s="8"/>
      <c r="F18" s="8"/>
      <c r="G18" s="8"/>
      <c r="H18" s="9"/>
      <c r="I18" s="8"/>
      <c r="J18" s="8"/>
      <c r="K18" s="8"/>
      <c r="L18" s="8"/>
      <c r="M18" s="8"/>
      <c r="N18" s="8"/>
      <c r="O18" s="8"/>
      <c r="P18" s="8"/>
      <c r="Q18" s="10"/>
    </row>
    <row r="19" spans="1:17" ht="13.5" thickBot="1" thickTop="1">
      <c r="A19" s="6" t="s">
        <v>30</v>
      </c>
      <c r="B19" s="4">
        <v>0</v>
      </c>
      <c r="C19" s="4">
        <v>1076</v>
      </c>
      <c r="D19" s="4">
        <v>2514</v>
      </c>
      <c r="E19" s="4">
        <v>0</v>
      </c>
      <c r="F19" s="4">
        <v>0</v>
      </c>
      <c r="G19" s="4">
        <v>447</v>
      </c>
      <c r="H19" s="51">
        <f aca="true" t="shared" si="5" ref="H19:H26">SUM(B19:G19)</f>
        <v>4037</v>
      </c>
      <c r="I19" s="4">
        <v>0</v>
      </c>
      <c r="J19" s="4">
        <v>0</v>
      </c>
      <c r="K19" s="4">
        <v>1468</v>
      </c>
      <c r="L19" s="4">
        <v>0</v>
      </c>
      <c r="M19" s="4">
        <v>794</v>
      </c>
      <c r="N19" s="4">
        <v>2698</v>
      </c>
      <c r="O19" s="51">
        <f aca="true" t="shared" si="6" ref="O19:O26">SUM(I19:N19)</f>
        <v>4960</v>
      </c>
      <c r="P19" s="36">
        <f aca="true" t="shared" si="7" ref="P19:P26">SUM(H19+O19)</f>
        <v>8997</v>
      </c>
      <c r="Q19" s="44">
        <f>SUM(P19/P29)</f>
        <v>8.90157295701542E-05</v>
      </c>
    </row>
    <row r="20" spans="1:17" ht="13.5" thickBot="1" thickTop="1">
      <c r="A20" s="6" t="s">
        <v>21</v>
      </c>
      <c r="B20" s="4">
        <v>574506</v>
      </c>
      <c r="C20" s="4">
        <v>365200</v>
      </c>
      <c r="D20" s="4">
        <v>370990</v>
      </c>
      <c r="E20" s="4">
        <v>394469</v>
      </c>
      <c r="F20" s="4">
        <v>469218</v>
      </c>
      <c r="G20" s="4">
        <v>654305</v>
      </c>
      <c r="H20" s="51">
        <f t="shared" si="5"/>
        <v>2828688</v>
      </c>
      <c r="I20" s="4">
        <v>587211</v>
      </c>
      <c r="J20" s="4">
        <v>433743</v>
      </c>
      <c r="K20" s="4">
        <v>555322</v>
      </c>
      <c r="L20" s="4">
        <v>371749</v>
      </c>
      <c r="M20" s="4">
        <v>653364</v>
      </c>
      <c r="N20" s="4">
        <v>553724</v>
      </c>
      <c r="O20" s="51">
        <f t="shared" si="6"/>
        <v>3155113</v>
      </c>
      <c r="P20" s="36">
        <f t="shared" si="7"/>
        <v>5983801</v>
      </c>
      <c r="Q20" s="44">
        <f>SUM(P20/P29)</f>
        <v>0.05920333573609184</v>
      </c>
    </row>
    <row r="21" spans="1:17" s="24" customFormat="1" ht="13.5" thickBot="1" thickTop="1">
      <c r="A21" s="25" t="s">
        <v>31</v>
      </c>
      <c r="B21" s="26">
        <v>77375</v>
      </c>
      <c r="C21" s="27">
        <v>75832</v>
      </c>
      <c r="D21" s="21">
        <v>27236</v>
      </c>
      <c r="E21" s="21">
        <v>27634</v>
      </c>
      <c r="F21" s="21">
        <v>5602</v>
      </c>
      <c r="G21" s="21">
        <v>15034</v>
      </c>
      <c r="H21" s="52">
        <f t="shared" si="5"/>
        <v>228713</v>
      </c>
      <c r="I21" s="21">
        <v>27308</v>
      </c>
      <c r="J21" s="21">
        <v>44225</v>
      </c>
      <c r="K21" s="21">
        <v>57548</v>
      </c>
      <c r="L21" s="21">
        <v>48581</v>
      </c>
      <c r="M21" s="21">
        <v>53316</v>
      </c>
      <c r="N21" s="21">
        <v>173318</v>
      </c>
      <c r="O21" s="52">
        <f t="shared" si="6"/>
        <v>404296</v>
      </c>
      <c r="P21" s="53">
        <f t="shared" si="7"/>
        <v>633009</v>
      </c>
      <c r="Q21" s="45">
        <f>SUM(P21/P29)</f>
        <v>0.006262949645378876</v>
      </c>
    </row>
    <row r="22" spans="1:17" ht="13.5" thickBot="1" thickTop="1">
      <c r="A22" s="3" t="s">
        <v>59</v>
      </c>
      <c r="B22" s="4">
        <v>0</v>
      </c>
      <c r="C22" s="4">
        <v>0</v>
      </c>
      <c r="D22" s="4">
        <v>851</v>
      </c>
      <c r="E22" s="4">
        <v>0</v>
      </c>
      <c r="F22" s="4">
        <v>0</v>
      </c>
      <c r="G22" s="4">
        <v>0</v>
      </c>
      <c r="H22" s="51">
        <f t="shared" si="5"/>
        <v>851</v>
      </c>
      <c r="I22" s="4">
        <v>447</v>
      </c>
      <c r="J22" s="4">
        <v>0</v>
      </c>
      <c r="K22" s="4">
        <v>0</v>
      </c>
      <c r="L22" s="4">
        <v>0</v>
      </c>
      <c r="M22" s="4">
        <v>1001</v>
      </c>
      <c r="N22" s="4">
        <v>12690</v>
      </c>
      <c r="O22" s="51">
        <f t="shared" si="6"/>
        <v>14138</v>
      </c>
      <c r="P22" s="36">
        <f t="shared" si="7"/>
        <v>14989</v>
      </c>
      <c r="Q22" s="44">
        <f>SUM(P22/P29)</f>
        <v>0.00014830018567600772</v>
      </c>
    </row>
    <row r="23" spans="1:17" s="24" customFormat="1" ht="13.5" thickBot="1" thickTop="1">
      <c r="A23" s="20" t="s">
        <v>60</v>
      </c>
      <c r="B23" s="21">
        <v>5997</v>
      </c>
      <c r="C23" s="21">
        <v>23315</v>
      </c>
      <c r="D23" s="21">
        <v>8</v>
      </c>
      <c r="E23" s="21">
        <v>3223</v>
      </c>
      <c r="F23" s="21">
        <v>6288</v>
      </c>
      <c r="G23" s="21">
        <v>2230</v>
      </c>
      <c r="H23" s="52">
        <f t="shared" si="5"/>
        <v>41061</v>
      </c>
      <c r="I23" s="21">
        <v>5431</v>
      </c>
      <c r="J23" s="21">
        <v>5023</v>
      </c>
      <c r="K23" s="21">
        <v>9436</v>
      </c>
      <c r="L23" s="21">
        <v>16857</v>
      </c>
      <c r="M23" s="21">
        <v>44914</v>
      </c>
      <c r="N23" s="21">
        <v>130494</v>
      </c>
      <c r="O23" s="52">
        <f t="shared" si="6"/>
        <v>212155</v>
      </c>
      <c r="P23" s="53">
        <f t="shared" si="7"/>
        <v>253216</v>
      </c>
      <c r="Q23" s="45">
        <f>SUM(P23/P29)</f>
        <v>0.002505302542940554</v>
      </c>
    </row>
    <row r="24" spans="1:17" ht="13.5" thickBot="1" thickTop="1">
      <c r="A24" s="28" t="s">
        <v>51</v>
      </c>
      <c r="B24" s="4">
        <v>0</v>
      </c>
      <c r="C24" s="17">
        <v>14722</v>
      </c>
      <c r="D24" s="4">
        <v>17082</v>
      </c>
      <c r="E24" s="4">
        <v>0</v>
      </c>
      <c r="F24" s="4">
        <v>17094</v>
      </c>
      <c r="G24" s="4">
        <v>0</v>
      </c>
      <c r="H24" s="51">
        <f t="shared" si="5"/>
        <v>48898</v>
      </c>
      <c r="I24" s="4">
        <v>0</v>
      </c>
      <c r="J24" s="4">
        <v>17088</v>
      </c>
      <c r="K24" s="4">
        <v>17043</v>
      </c>
      <c r="L24" s="4">
        <v>0</v>
      </c>
      <c r="M24" s="4">
        <v>17085</v>
      </c>
      <c r="N24" s="4">
        <v>17089</v>
      </c>
      <c r="O24" s="51">
        <f t="shared" si="6"/>
        <v>68305</v>
      </c>
      <c r="P24" s="36">
        <f t="shared" si="7"/>
        <v>117203</v>
      </c>
      <c r="Q24" s="44">
        <f>SUM(P24/P29)</f>
        <v>0.001159598816584504</v>
      </c>
    </row>
    <row r="25" spans="1:17" ht="13.5" thickBot="1" thickTop="1">
      <c r="A25" s="28" t="s">
        <v>52</v>
      </c>
      <c r="B25" s="4">
        <v>0</v>
      </c>
      <c r="C25" s="29">
        <v>0</v>
      </c>
      <c r="D25" s="4">
        <v>0</v>
      </c>
      <c r="E25" s="4">
        <v>0</v>
      </c>
      <c r="F25" s="4">
        <v>1004</v>
      </c>
      <c r="G25" s="4">
        <v>0</v>
      </c>
      <c r="H25" s="51">
        <f t="shared" si="5"/>
        <v>1004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51">
        <f t="shared" si="6"/>
        <v>0</v>
      </c>
      <c r="P25" s="36">
        <f t="shared" si="7"/>
        <v>1004</v>
      </c>
      <c r="Q25" s="44">
        <f>SUM(P25/P29)</f>
        <v>9.933510335493477E-06</v>
      </c>
    </row>
    <row r="26" spans="1:17" ht="13.5" thickBot="1" thickTop="1">
      <c r="A26" s="6" t="s">
        <v>26</v>
      </c>
      <c r="B26" s="4">
        <v>0</v>
      </c>
      <c r="C26" s="19">
        <v>0</v>
      </c>
      <c r="D26" s="4">
        <v>1794</v>
      </c>
      <c r="E26" s="4">
        <v>0</v>
      </c>
      <c r="F26" s="4">
        <v>0</v>
      </c>
      <c r="G26" s="4">
        <v>0</v>
      </c>
      <c r="H26" s="51">
        <f t="shared" si="5"/>
        <v>1794</v>
      </c>
      <c r="I26" s="4">
        <v>1259</v>
      </c>
      <c r="J26" s="4">
        <v>1900</v>
      </c>
      <c r="K26" s="4">
        <v>0</v>
      </c>
      <c r="L26" s="4">
        <v>0</v>
      </c>
      <c r="M26" s="4">
        <v>1499</v>
      </c>
      <c r="N26" s="4">
        <v>1223</v>
      </c>
      <c r="O26" s="51">
        <f t="shared" si="6"/>
        <v>5881</v>
      </c>
      <c r="P26" s="36">
        <f t="shared" si="7"/>
        <v>7675</v>
      </c>
      <c r="Q26" s="44">
        <f>SUM(P26/P29)</f>
        <v>7.593594803278132E-05</v>
      </c>
    </row>
    <row r="27" spans="1:17" ht="13.5" thickBot="1" thickTop="1">
      <c r="A27" s="34" t="s">
        <v>33</v>
      </c>
      <c r="B27" s="40">
        <f aca="true" t="shared" si="8" ref="B27:G27">SUM(B19:B26)</f>
        <v>657878</v>
      </c>
      <c r="C27" s="40">
        <f t="shared" si="8"/>
        <v>480145</v>
      </c>
      <c r="D27" s="40">
        <f t="shared" si="8"/>
        <v>420475</v>
      </c>
      <c r="E27" s="40">
        <f t="shared" si="8"/>
        <v>425326</v>
      </c>
      <c r="F27" s="40">
        <f t="shared" si="8"/>
        <v>499206</v>
      </c>
      <c r="G27" s="40">
        <f t="shared" si="8"/>
        <v>672016</v>
      </c>
      <c r="H27" s="40">
        <f aca="true" t="shared" si="9" ref="H27:P27">SUM(H19:H26)</f>
        <v>3155046</v>
      </c>
      <c r="I27" s="40">
        <f t="shared" si="9"/>
        <v>621656</v>
      </c>
      <c r="J27" s="40">
        <f t="shared" si="9"/>
        <v>501979</v>
      </c>
      <c r="K27" s="40">
        <f t="shared" si="9"/>
        <v>640817</v>
      </c>
      <c r="L27" s="40">
        <f t="shared" si="9"/>
        <v>437187</v>
      </c>
      <c r="M27" s="40">
        <f t="shared" si="9"/>
        <v>771973</v>
      </c>
      <c r="N27" s="40">
        <f t="shared" si="9"/>
        <v>891236</v>
      </c>
      <c r="O27" s="40">
        <f t="shared" si="9"/>
        <v>3864848</v>
      </c>
      <c r="P27" s="40">
        <f t="shared" si="9"/>
        <v>7019894</v>
      </c>
      <c r="Q27" s="41">
        <f>SUM(P27/P29)</f>
        <v>0.06945437211461021</v>
      </c>
    </row>
    <row r="28" spans="1:17" ht="13.5" thickBot="1" thickTop="1">
      <c r="A28" s="11"/>
      <c r="B28" s="12"/>
      <c r="C28" s="12"/>
      <c r="D28" s="12"/>
      <c r="E28" s="12"/>
      <c r="F28" s="12"/>
      <c r="G28" s="12"/>
      <c r="H28" s="13"/>
      <c r="I28" s="12"/>
      <c r="J28" s="12"/>
      <c r="K28" s="12"/>
      <c r="L28" s="12"/>
      <c r="M28" s="12"/>
      <c r="N28" s="12"/>
      <c r="O28" s="12"/>
      <c r="P28" s="12"/>
      <c r="Q28" s="14"/>
    </row>
    <row r="29" spans="1:17" ht="13.5" thickBot="1" thickTop="1">
      <c r="A29" s="35" t="s">
        <v>34</v>
      </c>
      <c r="B29" s="36">
        <f aca="true" t="shared" si="10" ref="B29:P29">SUM(B17+B27)</f>
        <v>7349396</v>
      </c>
      <c r="C29" s="36">
        <f t="shared" si="10"/>
        <v>7673944</v>
      </c>
      <c r="D29" s="36">
        <f t="shared" si="10"/>
        <v>8265386</v>
      </c>
      <c r="E29" s="36">
        <f t="shared" si="10"/>
        <v>7531715</v>
      </c>
      <c r="F29" s="36">
        <f t="shared" si="10"/>
        <v>7934935</v>
      </c>
      <c r="G29" s="36">
        <f t="shared" si="10"/>
        <v>8638688</v>
      </c>
      <c r="H29" s="36">
        <f t="shared" si="10"/>
        <v>47394064</v>
      </c>
      <c r="I29" s="36">
        <f t="shared" si="10"/>
        <v>8802769</v>
      </c>
      <c r="J29" s="36">
        <f t="shared" si="10"/>
        <v>8814366</v>
      </c>
      <c r="K29" s="36">
        <f t="shared" si="10"/>
        <v>8495752</v>
      </c>
      <c r="L29" s="36">
        <f t="shared" si="10"/>
        <v>8706681</v>
      </c>
      <c r="M29" s="36">
        <f t="shared" si="10"/>
        <v>8850403</v>
      </c>
      <c r="N29" s="36">
        <f t="shared" si="10"/>
        <v>10007989.5</v>
      </c>
      <c r="O29" s="36">
        <f t="shared" si="10"/>
        <v>53677960.5</v>
      </c>
      <c r="P29" s="36">
        <f t="shared" si="10"/>
        <v>101072024.5</v>
      </c>
      <c r="Q29" s="37">
        <v>1</v>
      </c>
    </row>
    <row r="30" ht="10.5" customHeight="1" thickTop="1"/>
    <row r="31" spans="1:16" ht="12.75">
      <c r="A31" s="18" t="s">
        <v>53</v>
      </c>
      <c r="H31" s="17"/>
      <c r="P31" s="17"/>
    </row>
    <row r="32" spans="8:16" ht="12">
      <c r="H32" s="17"/>
      <c r="P32" s="17"/>
    </row>
    <row r="33" ht="12.75">
      <c r="D33" s="15"/>
    </row>
    <row r="35" ht="12">
      <c r="B35" t="s">
        <v>36</v>
      </c>
    </row>
  </sheetData>
  <sheetProtection/>
  <printOptions/>
  <pageMargins left="0.6692913385826772" right="0.5118110236220472" top="2.5590551181102366" bottom="0.9448818897637796" header="1.7716535433070868" footer="0.7480314960629921"/>
  <pageSetup horizontalDpi="360" verticalDpi="360" orientation="landscape" paperSize="9" scale="70" r:id="rId1"/>
  <headerFooter alignWithMargins="0">
    <oddHeader>&amp;C&amp;"Arial,Negrita Cursiva"&amp;24VENTA NACIONAL DE VALORES PARA VINOS NACIONALES E IMPORTADOS
AÑO 1999&amp;20(expresado en Litros)</oddHeader>
    <oddFooter>&amp;LI.NA.VI.  &amp;D&amp;CPágina &amp;P&amp;R&amp;9Archivo:&amp;F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00390625" style="0" customWidth="1"/>
    <col min="2" max="2" width="9.140625" style="0" customWidth="1"/>
    <col min="3" max="3" width="9.7109375" style="0" customWidth="1"/>
    <col min="4" max="5" width="9.140625" style="0" customWidth="1"/>
    <col min="6" max="7" width="10.140625" style="0" customWidth="1"/>
    <col min="8" max="8" width="14.421875" style="0" customWidth="1"/>
    <col min="9" max="9" width="10.140625" style="0" customWidth="1"/>
    <col min="10" max="10" width="9.140625" style="0" customWidth="1"/>
    <col min="11" max="11" width="11.57421875" style="0" customWidth="1"/>
    <col min="12" max="12" width="9.8515625" style="0" customWidth="1"/>
    <col min="13" max="13" width="12.00390625" style="0" customWidth="1"/>
    <col min="14" max="14" width="11.140625" style="0" customWidth="1"/>
    <col min="15" max="15" width="14.8515625" style="0" customWidth="1"/>
    <col min="16" max="16" width="11.140625" style="0" customWidth="1"/>
    <col min="17" max="17" width="13.28125" style="0" customWidth="1"/>
  </cols>
  <sheetData>
    <row r="1" spans="1:17" ht="13.5" thickBot="1" thickTop="1">
      <c r="A1" s="2" t="s">
        <v>55</v>
      </c>
      <c r="B1" s="43" t="s">
        <v>0</v>
      </c>
      <c r="C1" s="43" t="s">
        <v>1</v>
      </c>
      <c r="D1" s="43" t="s">
        <v>2</v>
      </c>
      <c r="E1" s="43" t="s">
        <v>3</v>
      </c>
      <c r="F1" s="43" t="s">
        <v>4</v>
      </c>
      <c r="G1" s="43" t="s">
        <v>5</v>
      </c>
      <c r="H1" s="42" t="s">
        <v>6</v>
      </c>
      <c r="I1" s="43" t="s">
        <v>7</v>
      </c>
      <c r="J1" s="43" t="s">
        <v>8</v>
      </c>
      <c r="K1" s="43" t="s">
        <v>9</v>
      </c>
      <c r="L1" s="43" t="s">
        <v>10</v>
      </c>
      <c r="M1" s="43" t="s">
        <v>11</v>
      </c>
      <c r="N1" s="43" t="s">
        <v>12</v>
      </c>
      <c r="O1" s="42" t="s">
        <v>13</v>
      </c>
      <c r="P1" s="46" t="s">
        <v>14</v>
      </c>
      <c r="Q1" s="46" t="s">
        <v>15</v>
      </c>
    </row>
    <row r="2" spans="1:17" ht="13.5" thickBot="1" thickTop="1">
      <c r="A2" s="48" t="s">
        <v>66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47"/>
    </row>
    <row r="3" spans="1:17" ht="13.5" thickBot="1" thickTop="1">
      <c r="A3" s="3" t="s">
        <v>16</v>
      </c>
      <c r="B3" s="4">
        <v>5053050</v>
      </c>
      <c r="C3" s="4">
        <v>5009280</v>
      </c>
      <c r="D3" s="4">
        <v>5771070</v>
      </c>
      <c r="E3" s="4">
        <v>5306930</v>
      </c>
      <c r="F3" s="4">
        <v>4569280</v>
      </c>
      <c r="G3" s="4">
        <v>5543850</v>
      </c>
      <c r="H3" s="51">
        <f aca="true" t="shared" si="0" ref="H3:H16">SUM(B3:G3)</f>
        <v>31253460</v>
      </c>
      <c r="I3" s="4">
        <v>5353070</v>
      </c>
      <c r="J3" s="4">
        <v>5288580</v>
      </c>
      <c r="K3" s="4">
        <v>5178950</v>
      </c>
      <c r="L3" s="4">
        <v>5517900</v>
      </c>
      <c r="M3" s="4">
        <v>5005900</v>
      </c>
      <c r="N3" s="4">
        <v>5976650</v>
      </c>
      <c r="O3" s="51">
        <f aca="true" t="shared" si="1" ref="O3:O16">SUM(I3:N3)</f>
        <v>32321050</v>
      </c>
      <c r="P3" s="36">
        <f aca="true" t="shared" si="2" ref="P3:P16">SUM(H3+O3)</f>
        <v>63574510</v>
      </c>
      <c r="Q3" s="44">
        <f>SUM(P3/P28)</f>
        <v>0.6341720109599335</v>
      </c>
    </row>
    <row r="4" spans="1:17" ht="13.5" thickBot="1" thickTop="1">
      <c r="A4" s="3" t="s">
        <v>17</v>
      </c>
      <c r="B4" s="4">
        <v>558675</v>
      </c>
      <c r="C4" s="4">
        <v>508550</v>
      </c>
      <c r="D4" s="4">
        <v>612400</v>
      </c>
      <c r="E4" s="4">
        <v>512630</v>
      </c>
      <c r="F4" s="4">
        <v>443625</v>
      </c>
      <c r="G4" s="4">
        <v>561150</v>
      </c>
      <c r="H4" s="51">
        <f t="shared" si="0"/>
        <v>3197030</v>
      </c>
      <c r="I4" s="4">
        <v>516300</v>
      </c>
      <c r="J4" s="4">
        <v>472150</v>
      </c>
      <c r="K4" s="4">
        <v>581475</v>
      </c>
      <c r="L4" s="4">
        <v>519145</v>
      </c>
      <c r="M4" s="4">
        <v>495520</v>
      </c>
      <c r="N4" s="4">
        <v>624250</v>
      </c>
      <c r="O4" s="51">
        <f t="shared" si="1"/>
        <v>3208840</v>
      </c>
      <c r="P4" s="36">
        <f t="shared" si="2"/>
        <v>6405870</v>
      </c>
      <c r="Q4" s="44">
        <f>SUM(P4/P28)</f>
        <v>0.06390019301521803</v>
      </c>
    </row>
    <row r="5" spans="1:17" ht="13.5" thickBot="1" thickTop="1">
      <c r="A5" s="6" t="s">
        <v>18</v>
      </c>
      <c r="B5" s="4">
        <v>529485</v>
      </c>
      <c r="C5" s="4">
        <v>432510</v>
      </c>
      <c r="D5" s="4">
        <v>485895</v>
      </c>
      <c r="E5" s="4">
        <v>469725</v>
      </c>
      <c r="F5" s="4">
        <v>415929</v>
      </c>
      <c r="G5" s="4">
        <v>468171</v>
      </c>
      <c r="H5" s="51">
        <f t="shared" si="0"/>
        <v>2801715</v>
      </c>
      <c r="I5" s="4">
        <v>484242</v>
      </c>
      <c r="J5" s="4">
        <v>457884</v>
      </c>
      <c r="K5" s="4">
        <v>507183</v>
      </c>
      <c r="L5" s="4">
        <v>475725</v>
      </c>
      <c r="M5" s="4">
        <v>481353</v>
      </c>
      <c r="N5" s="4">
        <v>630180</v>
      </c>
      <c r="O5" s="51">
        <f t="shared" si="1"/>
        <v>3036567</v>
      </c>
      <c r="P5" s="36">
        <f t="shared" si="2"/>
        <v>5838282</v>
      </c>
      <c r="Q5" s="44">
        <f>SUM(P5/P28)</f>
        <v>0.05823835742487331</v>
      </c>
    </row>
    <row r="6" spans="1:17" ht="13.5" thickBot="1" thickTop="1">
      <c r="A6" s="7" t="s">
        <v>19</v>
      </c>
      <c r="B6" s="4">
        <v>384635</v>
      </c>
      <c r="C6" s="4">
        <v>325450</v>
      </c>
      <c r="D6" s="4">
        <v>421206</v>
      </c>
      <c r="E6" s="4">
        <v>351921</v>
      </c>
      <c r="F6" s="4">
        <v>380174</v>
      </c>
      <c r="G6" s="4">
        <v>468850</v>
      </c>
      <c r="H6" s="51">
        <f t="shared" si="0"/>
        <v>2332236</v>
      </c>
      <c r="I6" s="4">
        <v>540565</v>
      </c>
      <c r="J6" s="4">
        <v>470281</v>
      </c>
      <c r="K6" s="4">
        <v>402400</v>
      </c>
      <c r="L6" s="4">
        <v>438350</v>
      </c>
      <c r="M6" s="4">
        <v>395821</v>
      </c>
      <c r="N6" s="4">
        <v>414225</v>
      </c>
      <c r="O6" s="51">
        <f t="shared" si="1"/>
        <v>2661642</v>
      </c>
      <c r="P6" s="36">
        <f t="shared" si="2"/>
        <v>4993878</v>
      </c>
      <c r="Q6" s="44">
        <f>SUM(P6/P28)</f>
        <v>0.04981521137557443</v>
      </c>
    </row>
    <row r="7" spans="1:17" ht="13.5" thickBot="1" thickTop="1">
      <c r="A7" s="3" t="s">
        <v>20</v>
      </c>
      <c r="B7" s="4">
        <v>157273</v>
      </c>
      <c r="C7" s="4">
        <v>136120</v>
      </c>
      <c r="D7" s="4">
        <v>150254</v>
      </c>
      <c r="E7" s="4">
        <v>153115</v>
      </c>
      <c r="F7" s="4">
        <v>146685</v>
      </c>
      <c r="G7" s="4">
        <v>159367</v>
      </c>
      <c r="H7" s="51">
        <f t="shared" si="0"/>
        <v>902814</v>
      </c>
      <c r="I7" s="4">
        <v>185320</v>
      </c>
      <c r="J7" s="4">
        <v>153470</v>
      </c>
      <c r="K7" s="4">
        <v>166345</v>
      </c>
      <c r="L7" s="4">
        <v>179325</v>
      </c>
      <c r="M7" s="4">
        <v>134216</v>
      </c>
      <c r="N7" s="4">
        <v>157205</v>
      </c>
      <c r="O7" s="51">
        <f t="shared" si="1"/>
        <v>975881</v>
      </c>
      <c r="P7" s="36">
        <f t="shared" si="2"/>
        <v>1878695</v>
      </c>
      <c r="Q7" s="44">
        <f>SUM(P7/P28)</f>
        <v>0.01874046353059382</v>
      </c>
    </row>
    <row r="8" spans="1:17" ht="13.5" thickBot="1" thickTop="1">
      <c r="A8" s="3" t="s">
        <v>21</v>
      </c>
      <c r="B8" s="4">
        <v>237000</v>
      </c>
      <c r="C8" s="4">
        <v>184000</v>
      </c>
      <c r="D8" s="4">
        <v>4000</v>
      </c>
      <c r="E8" s="4">
        <v>138000</v>
      </c>
      <c r="F8" s="4">
        <v>504000</v>
      </c>
      <c r="G8" s="4">
        <v>534000</v>
      </c>
      <c r="H8" s="51">
        <f t="shared" si="0"/>
        <v>1601000</v>
      </c>
      <c r="I8" s="4">
        <v>826588</v>
      </c>
      <c r="J8" s="4">
        <v>478930</v>
      </c>
      <c r="K8" s="4">
        <v>269930</v>
      </c>
      <c r="L8" s="4">
        <v>409000</v>
      </c>
      <c r="M8" s="4">
        <v>353000</v>
      </c>
      <c r="N8" s="4">
        <v>306000</v>
      </c>
      <c r="O8" s="51">
        <f t="shared" si="1"/>
        <v>2643448</v>
      </c>
      <c r="P8" s="36">
        <f t="shared" si="2"/>
        <v>4244448</v>
      </c>
      <c r="Q8" s="44">
        <f>SUM(P8/P28)</f>
        <v>0.04233945528758094</v>
      </c>
    </row>
    <row r="9" spans="1:17" ht="13.5" thickBot="1" thickTop="1">
      <c r="A9" s="6" t="s">
        <v>49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51">
        <f t="shared" si="0"/>
        <v>0</v>
      </c>
      <c r="I9" s="4">
        <v>0</v>
      </c>
      <c r="J9" s="4">
        <v>0</v>
      </c>
      <c r="K9" s="4">
        <v>0</v>
      </c>
      <c r="L9" s="4">
        <v>1860</v>
      </c>
      <c r="M9" s="4">
        <v>0</v>
      </c>
      <c r="N9" s="4">
        <v>1860</v>
      </c>
      <c r="O9" s="51">
        <f>SUM(I9:N9)</f>
        <v>3720</v>
      </c>
      <c r="P9" s="36">
        <f>SUM(H9+O9)</f>
        <v>3720</v>
      </c>
      <c r="Q9" s="44">
        <f>SUM(P9/P28)</f>
        <v>3.710795224015022E-05</v>
      </c>
    </row>
    <row r="10" spans="1:17" ht="13.5" thickBot="1" thickTop="1">
      <c r="A10" s="3" t="s">
        <v>22</v>
      </c>
      <c r="B10" s="4">
        <v>3000</v>
      </c>
      <c r="C10" s="4">
        <v>75</v>
      </c>
      <c r="D10" s="4">
        <v>3450</v>
      </c>
      <c r="E10" s="4">
        <v>1725</v>
      </c>
      <c r="F10" s="4">
        <v>1695</v>
      </c>
      <c r="G10" s="4">
        <v>4200</v>
      </c>
      <c r="H10" s="51">
        <f t="shared" si="0"/>
        <v>14145</v>
      </c>
      <c r="I10" s="4">
        <v>4275</v>
      </c>
      <c r="J10" s="4">
        <v>4389</v>
      </c>
      <c r="K10" s="4">
        <v>7500</v>
      </c>
      <c r="L10" s="4">
        <v>7125</v>
      </c>
      <c r="M10" s="4">
        <v>10269</v>
      </c>
      <c r="N10" s="4">
        <v>8985</v>
      </c>
      <c r="O10" s="51">
        <f t="shared" si="1"/>
        <v>42543</v>
      </c>
      <c r="P10" s="36">
        <f t="shared" si="2"/>
        <v>56688</v>
      </c>
      <c r="Q10" s="44">
        <f>SUM(P10/P28)</f>
        <v>0.0005654773109111924</v>
      </c>
    </row>
    <row r="11" spans="1:17" ht="13.5" thickBot="1" thickTop="1">
      <c r="A11" s="6" t="s">
        <v>23</v>
      </c>
      <c r="B11" s="4">
        <v>0</v>
      </c>
      <c r="C11" s="4">
        <v>880</v>
      </c>
      <c r="D11" s="4">
        <v>0</v>
      </c>
      <c r="E11" s="4">
        <v>125</v>
      </c>
      <c r="F11" s="4">
        <v>830</v>
      </c>
      <c r="G11" s="4">
        <v>1105</v>
      </c>
      <c r="H11" s="51">
        <f t="shared" si="0"/>
        <v>2940</v>
      </c>
      <c r="I11" s="4">
        <v>525</v>
      </c>
      <c r="J11" s="4">
        <v>945</v>
      </c>
      <c r="K11" s="4">
        <v>2110</v>
      </c>
      <c r="L11" s="4">
        <v>1105</v>
      </c>
      <c r="M11" s="4">
        <v>580</v>
      </c>
      <c r="N11" s="4">
        <v>1440</v>
      </c>
      <c r="O11" s="51">
        <f t="shared" si="1"/>
        <v>6705</v>
      </c>
      <c r="P11" s="36">
        <f t="shared" si="2"/>
        <v>9645</v>
      </c>
      <c r="Q11" s="44">
        <f>SUM(P11/P28)</f>
        <v>9.621134391297011E-05</v>
      </c>
    </row>
    <row r="12" spans="1:17" s="24" customFormat="1" ht="13.5" thickBot="1" thickTop="1">
      <c r="A12" s="23" t="s">
        <v>24</v>
      </c>
      <c r="B12" s="21">
        <v>261378</v>
      </c>
      <c r="C12" s="21">
        <v>169637</v>
      </c>
      <c r="D12" s="21">
        <v>185925</v>
      </c>
      <c r="E12" s="21">
        <v>172723</v>
      </c>
      <c r="F12" s="21">
        <v>169792</v>
      </c>
      <c r="G12" s="21">
        <v>204495</v>
      </c>
      <c r="H12" s="52">
        <f t="shared" si="0"/>
        <v>1163950</v>
      </c>
      <c r="I12" s="21">
        <v>210162</v>
      </c>
      <c r="J12" s="21">
        <v>243660</v>
      </c>
      <c r="K12" s="21">
        <v>226295</v>
      </c>
      <c r="L12" s="21">
        <v>280779</v>
      </c>
      <c r="M12" s="21">
        <v>244545</v>
      </c>
      <c r="N12" s="21">
        <v>453858</v>
      </c>
      <c r="O12" s="52">
        <f t="shared" si="1"/>
        <v>1659299</v>
      </c>
      <c r="P12" s="53">
        <f t="shared" si="2"/>
        <v>2823249</v>
      </c>
      <c r="Q12" s="45">
        <f>SUM(P12/P28)</f>
        <v>0.028162631466142975</v>
      </c>
    </row>
    <row r="13" spans="1:17" ht="13.5" thickBot="1" thickTop="1">
      <c r="A13" s="6" t="s">
        <v>25</v>
      </c>
      <c r="B13" s="4">
        <v>34570</v>
      </c>
      <c r="C13" s="4">
        <v>16020</v>
      </c>
      <c r="D13" s="4">
        <v>117259</v>
      </c>
      <c r="E13" s="4">
        <v>55701</v>
      </c>
      <c r="F13" s="4">
        <v>121818</v>
      </c>
      <c r="G13" s="4">
        <v>72278</v>
      </c>
      <c r="H13" s="51">
        <f t="shared" si="0"/>
        <v>417646</v>
      </c>
      <c r="I13" s="4">
        <v>82419</v>
      </c>
      <c r="J13" s="4">
        <v>138851</v>
      </c>
      <c r="K13" s="4">
        <v>140522</v>
      </c>
      <c r="L13" s="4">
        <v>144994</v>
      </c>
      <c r="M13" s="4">
        <v>225968</v>
      </c>
      <c r="N13" s="4">
        <v>182078</v>
      </c>
      <c r="O13" s="51">
        <f t="shared" si="1"/>
        <v>914832</v>
      </c>
      <c r="P13" s="36">
        <f t="shared" si="2"/>
        <v>1332478</v>
      </c>
      <c r="Q13" s="44">
        <f>SUM(P13/P28)</f>
        <v>0.013291809135766367</v>
      </c>
    </row>
    <row r="14" spans="1:17" ht="13.5" thickBot="1" thickTop="1">
      <c r="A14" s="6" t="s">
        <v>26</v>
      </c>
      <c r="B14" s="4">
        <v>10000</v>
      </c>
      <c r="C14" s="4">
        <v>6000</v>
      </c>
      <c r="D14" s="4">
        <v>3000</v>
      </c>
      <c r="E14" s="4">
        <v>3000</v>
      </c>
      <c r="F14" s="4">
        <v>2275</v>
      </c>
      <c r="G14" s="4">
        <v>7588</v>
      </c>
      <c r="H14" s="51">
        <f t="shared" si="0"/>
        <v>31863</v>
      </c>
      <c r="I14" s="4">
        <v>2350</v>
      </c>
      <c r="J14" s="4">
        <v>2825</v>
      </c>
      <c r="K14" s="4">
        <v>2730</v>
      </c>
      <c r="L14" s="4">
        <v>5030</v>
      </c>
      <c r="M14" s="4">
        <v>0</v>
      </c>
      <c r="N14" s="4">
        <v>6643</v>
      </c>
      <c r="O14" s="51">
        <f t="shared" si="1"/>
        <v>19578</v>
      </c>
      <c r="P14" s="36">
        <f t="shared" si="2"/>
        <v>51441</v>
      </c>
      <c r="Q14" s="44">
        <f>SUM(P14/P28)</f>
        <v>0.0005131371427918192</v>
      </c>
    </row>
    <row r="15" spans="1:17" s="24" customFormat="1" ht="13.5" thickBot="1" thickTop="1">
      <c r="A15" s="20" t="s">
        <v>27</v>
      </c>
      <c r="B15" s="21">
        <v>6793</v>
      </c>
      <c r="C15" s="21">
        <v>4685</v>
      </c>
      <c r="D15" s="21">
        <v>7099</v>
      </c>
      <c r="E15" s="21">
        <v>8977</v>
      </c>
      <c r="F15" s="21">
        <v>12860</v>
      </c>
      <c r="G15" s="21">
        <v>5469</v>
      </c>
      <c r="H15" s="52">
        <f t="shared" si="0"/>
        <v>45883</v>
      </c>
      <c r="I15" s="21">
        <v>4652</v>
      </c>
      <c r="J15" s="21">
        <v>8209</v>
      </c>
      <c r="K15" s="21">
        <v>19832</v>
      </c>
      <c r="L15" s="21">
        <v>35774</v>
      </c>
      <c r="M15" s="21">
        <v>26345</v>
      </c>
      <c r="N15" s="21">
        <v>39227</v>
      </c>
      <c r="O15" s="52">
        <f t="shared" si="1"/>
        <v>134039</v>
      </c>
      <c r="P15" s="53">
        <f t="shared" si="2"/>
        <v>179922</v>
      </c>
      <c r="Q15" s="45">
        <f>SUM(P15/P28)</f>
        <v>0.001794768006169975</v>
      </c>
    </row>
    <row r="16" spans="1:17" ht="13.5" thickBot="1" thickTop="1">
      <c r="A16" s="6" t="s">
        <v>60</v>
      </c>
      <c r="B16" s="4">
        <v>9472</v>
      </c>
      <c r="C16" s="4">
        <v>0</v>
      </c>
      <c r="D16" s="4">
        <v>412</v>
      </c>
      <c r="E16" s="4">
        <v>3449</v>
      </c>
      <c r="F16" s="4">
        <v>3810</v>
      </c>
      <c r="G16" s="4">
        <v>7646</v>
      </c>
      <c r="H16" s="51">
        <f t="shared" si="0"/>
        <v>24789</v>
      </c>
      <c r="I16" s="4">
        <v>7980</v>
      </c>
      <c r="J16" s="4">
        <v>5553</v>
      </c>
      <c r="K16" s="4">
        <v>29062</v>
      </c>
      <c r="L16" s="4">
        <v>39750</v>
      </c>
      <c r="M16" s="4">
        <v>77695</v>
      </c>
      <c r="N16" s="4">
        <v>88092</v>
      </c>
      <c r="O16" s="51">
        <f t="shared" si="1"/>
        <v>248132</v>
      </c>
      <c r="P16" s="36">
        <f t="shared" si="2"/>
        <v>272921</v>
      </c>
      <c r="Q16" s="44">
        <f>SUM(P16/P28)</f>
        <v>0.002722456836917752</v>
      </c>
    </row>
    <row r="17" spans="1:17" ht="13.5" thickBot="1" thickTop="1">
      <c r="A17" s="33" t="s">
        <v>29</v>
      </c>
      <c r="B17" s="38">
        <f aca="true" t="shared" si="3" ref="B17:G17">SUM(B3:B16)</f>
        <v>7245331</v>
      </c>
      <c r="C17" s="38">
        <f t="shared" si="3"/>
        <v>6793207</v>
      </c>
      <c r="D17" s="38">
        <f t="shared" si="3"/>
        <v>7761970</v>
      </c>
      <c r="E17" s="38">
        <f t="shared" si="3"/>
        <v>7178021</v>
      </c>
      <c r="F17" s="38">
        <f t="shared" si="3"/>
        <v>6772773</v>
      </c>
      <c r="G17" s="38">
        <f t="shared" si="3"/>
        <v>8038169</v>
      </c>
      <c r="H17" s="38">
        <f aca="true" t="shared" si="4" ref="H17:P17">SUM(H3:H16)</f>
        <v>43789471</v>
      </c>
      <c r="I17" s="38">
        <f>SUM(I3:I16)</f>
        <v>8218448</v>
      </c>
      <c r="J17" s="38">
        <f t="shared" si="4"/>
        <v>7725727</v>
      </c>
      <c r="K17" s="38">
        <f t="shared" si="4"/>
        <v>7534334</v>
      </c>
      <c r="L17" s="38">
        <f t="shared" si="4"/>
        <v>8055862</v>
      </c>
      <c r="M17" s="38">
        <f t="shared" si="4"/>
        <v>7451212</v>
      </c>
      <c r="N17" s="38">
        <f t="shared" si="4"/>
        <v>8890693</v>
      </c>
      <c r="O17" s="38">
        <f t="shared" si="4"/>
        <v>47876276</v>
      </c>
      <c r="P17" s="38">
        <f t="shared" si="4"/>
        <v>91665747</v>
      </c>
      <c r="Q17" s="39">
        <f>SUM(P17/P28)</f>
        <v>0.9143892907886272</v>
      </c>
    </row>
    <row r="18" spans="1:17" ht="13.5" thickBot="1" thickTop="1">
      <c r="A18" s="49" t="s">
        <v>67</v>
      </c>
      <c r="B18" s="8"/>
      <c r="C18" s="8"/>
      <c r="D18" s="8"/>
      <c r="E18" s="8"/>
      <c r="F18" s="8"/>
      <c r="G18" s="8"/>
      <c r="H18" s="9"/>
      <c r="I18" s="8"/>
      <c r="J18" s="8"/>
      <c r="K18" s="8"/>
      <c r="L18" s="8"/>
      <c r="M18" s="8"/>
      <c r="N18" s="8"/>
      <c r="O18" s="8"/>
      <c r="P18" s="8"/>
      <c r="Q18" s="10"/>
    </row>
    <row r="19" spans="1:17" ht="13.5" thickBot="1" thickTop="1">
      <c r="A19" s="6" t="s">
        <v>30</v>
      </c>
      <c r="B19" s="4">
        <v>0</v>
      </c>
      <c r="C19" s="4">
        <v>0</v>
      </c>
      <c r="D19" s="4">
        <v>0</v>
      </c>
      <c r="E19" s="4">
        <v>1796</v>
      </c>
      <c r="F19" s="4">
        <v>0</v>
      </c>
      <c r="G19" s="4">
        <v>3497</v>
      </c>
      <c r="H19" s="51">
        <f aca="true" t="shared" si="5" ref="H19:H25">SUM(B19:G19)</f>
        <v>5293</v>
      </c>
      <c r="I19" s="4">
        <v>490</v>
      </c>
      <c r="J19" s="4">
        <v>0</v>
      </c>
      <c r="K19" s="4">
        <v>2246</v>
      </c>
      <c r="L19" s="4">
        <v>0</v>
      </c>
      <c r="M19" s="4">
        <v>446</v>
      </c>
      <c r="N19" s="4">
        <v>3870</v>
      </c>
      <c r="O19" s="51">
        <f aca="true" t="shared" si="6" ref="O19:O25">SUM(I19:N19)</f>
        <v>7052</v>
      </c>
      <c r="P19" s="36">
        <f aca="true" t="shared" si="7" ref="P19:P25">SUM(H19+O19)</f>
        <v>12345</v>
      </c>
      <c r="Q19" s="44">
        <f>SUM(P19/P28)</f>
        <v>0.00012314453505501464</v>
      </c>
    </row>
    <row r="20" spans="1:17" ht="13.5" thickBot="1" thickTop="1">
      <c r="A20" s="6" t="s">
        <v>21</v>
      </c>
      <c r="B20" s="4">
        <v>440515</v>
      </c>
      <c r="C20" s="4">
        <v>735129</v>
      </c>
      <c r="D20" s="4">
        <v>453968</v>
      </c>
      <c r="E20" s="4">
        <v>816636</v>
      </c>
      <c r="F20" s="4">
        <v>557182</v>
      </c>
      <c r="G20" s="4">
        <v>596794</v>
      </c>
      <c r="H20" s="51">
        <f t="shared" si="5"/>
        <v>3600224</v>
      </c>
      <c r="I20" s="4">
        <v>634891</v>
      </c>
      <c r="J20" s="4">
        <v>843084</v>
      </c>
      <c r="K20" s="4">
        <v>651447</v>
      </c>
      <c r="L20" s="4">
        <v>701170</v>
      </c>
      <c r="M20" s="4">
        <v>354369</v>
      </c>
      <c r="N20" s="4">
        <v>623220</v>
      </c>
      <c r="O20" s="51">
        <f t="shared" si="6"/>
        <v>3808181</v>
      </c>
      <c r="P20" s="36">
        <f t="shared" si="7"/>
        <v>7408405</v>
      </c>
      <c r="Q20" s="44">
        <f>SUM(P20/P28)</f>
        <v>0.07390073626765863</v>
      </c>
    </row>
    <row r="21" spans="1:17" s="24" customFormat="1" ht="13.5" thickBot="1" thickTop="1">
      <c r="A21" s="25" t="s">
        <v>31</v>
      </c>
      <c r="B21" s="26">
        <v>89687</v>
      </c>
      <c r="C21" s="27">
        <v>40593</v>
      </c>
      <c r="D21" s="21">
        <v>53145</v>
      </c>
      <c r="E21" s="21">
        <v>75511</v>
      </c>
      <c r="F21" s="21">
        <v>28490</v>
      </c>
      <c r="G21" s="21">
        <v>44498</v>
      </c>
      <c r="H21" s="52">
        <f t="shared" si="5"/>
        <v>331924</v>
      </c>
      <c r="I21" s="21">
        <v>44791</v>
      </c>
      <c r="J21" s="21">
        <v>20976</v>
      </c>
      <c r="K21" s="21">
        <v>66025</v>
      </c>
      <c r="L21" s="21">
        <v>45036</v>
      </c>
      <c r="M21" s="21">
        <v>81884</v>
      </c>
      <c r="N21" s="21">
        <v>148987</v>
      </c>
      <c r="O21" s="52">
        <f t="shared" si="6"/>
        <v>407699</v>
      </c>
      <c r="P21" s="53">
        <f t="shared" si="7"/>
        <v>739623</v>
      </c>
      <c r="Q21" s="45">
        <f>SUM(P21/P28)</f>
        <v>0.007377928752611996</v>
      </c>
    </row>
    <row r="22" spans="1:17" ht="13.5" thickBot="1" thickTop="1">
      <c r="A22" s="3" t="s">
        <v>27</v>
      </c>
      <c r="B22" s="4">
        <v>0</v>
      </c>
      <c r="C22" s="4">
        <v>2633</v>
      </c>
      <c r="D22" s="4">
        <v>0</v>
      </c>
      <c r="E22" s="4">
        <v>0</v>
      </c>
      <c r="F22" s="4">
        <v>0</v>
      </c>
      <c r="G22" s="4">
        <v>0</v>
      </c>
      <c r="H22" s="51">
        <f t="shared" si="5"/>
        <v>2633</v>
      </c>
      <c r="I22" s="4">
        <v>0</v>
      </c>
      <c r="J22" s="4">
        <v>447</v>
      </c>
      <c r="K22" s="4">
        <v>357</v>
      </c>
      <c r="L22" s="4">
        <v>0</v>
      </c>
      <c r="M22" s="4">
        <v>0</v>
      </c>
      <c r="N22" s="4">
        <v>0</v>
      </c>
      <c r="O22" s="51">
        <f t="shared" si="6"/>
        <v>804</v>
      </c>
      <c r="P22" s="36">
        <f t="shared" si="7"/>
        <v>3437</v>
      </c>
      <c r="Q22" s="44">
        <f>SUM(P22/P28)</f>
        <v>3.428495479822481E-05</v>
      </c>
    </row>
    <row r="23" spans="1:17" s="24" customFormat="1" ht="13.5" thickBot="1" thickTop="1">
      <c r="A23" s="20" t="s">
        <v>32</v>
      </c>
      <c r="B23" s="21">
        <v>31905</v>
      </c>
      <c r="C23" s="21">
        <v>55583</v>
      </c>
      <c r="D23" s="21">
        <v>13225</v>
      </c>
      <c r="E23" s="21">
        <v>8756</v>
      </c>
      <c r="F23" s="21">
        <v>6295</v>
      </c>
      <c r="G23" s="21">
        <v>8535</v>
      </c>
      <c r="H23" s="52">
        <f t="shared" si="5"/>
        <v>124299</v>
      </c>
      <c r="I23" s="21">
        <v>3173</v>
      </c>
      <c r="J23" s="21">
        <v>7563</v>
      </c>
      <c r="K23" s="21">
        <v>5421</v>
      </c>
      <c r="L23" s="21">
        <v>42984</v>
      </c>
      <c r="M23" s="21">
        <v>17655</v>
      </c>
      <c r="N23" s="21">
        <v>123705</v>
      </c>
      <c r="O23" s="52">
        <f t="shared" si="6"/>
        <v>200501</v>
      </c>
      <c r="P23" s="53">
        <f t="shared" si="7"/>
        <v>324800</v>
      </c>
      <c r="Q23" s="45">
        <f>SUM(P23/P28)</f>
        <v>0.0032399631418281697</v>
      </c>
    </row>
    <row r="24" spans="1:17" ht="13.5" thickBot="1" thickTop="1">
      <c r="A24" s="6" t="s">
        <v>25</v>
      </c>
      <c r="B24" s="4">
        <v>14810</v>
      </c>
      <c r="C24" s="17">
        <v>14803</v>
      </c>
      <c r="D24" s="4">
        <v>3597</v>
      </c>
      <c r="E24" s="4">
        <v>29625</v>
      </c>
      <c r="F24" s="4">
        <v>0</v>
      </c>
      <c r="G24" s="4">
        <v>14811</v>
      </c>
      <c r="H24" s="51">
        <f t="shared" si="5"/>
        <v>77646</v>
      </c>
      <c r="I24" s="4">
        <v>0</v>
      </c>
      <c r="J24" s="4">
        <v>0</v>
      </c>
      <c r="K24" s="4">
        <v>0</v>
      </c>
      <c r="L24" s="4">
        <v>1002</v>
      </c>
      <c r="M24" s="4">
        <v>0</v>
      </c>
      <c r="N24" s="4">
        <v>192</v>
      </c>
      <c r="O24" s="51">
        <f t="shared" si="6"/>
        <v>1194</v>
      </c>
      <c r="P24" s="36">
        <f t="shared" si="7"/>
        <v>78840</v>
      </c>
      <c r="Q24" s="44">
        <f>SUM(P24/P28)</f>
        <v>0.0007864491813476998</v>
      </c>
    </row>
    <row r="25" spans="1:17" ht="13.5" thickBot="1" thickTop="1">
      <c r="A25" s="6" t="s">
        <v>26</v>
      </c>
      <c r="B25" s="4">
        <v>0</v>
      </c>
      <c r="C25" s="19">
        <v>0</v>
      </c>
      <c r="D25" s="4">
        <v>0</v>
      </c>
      <c r="E25" s="4">
        <v>0</v>
      </c>
      <c r="F25" s="4">
        <v>0</v>
      </c>
      <c r="G25" s="4">
        <v>1222</v>
      </c>
      <c r="H25" s="51">
        <f t="shared" si="5"/>
        <v>1222</v>
      </c>
      <c r="I25" s="4">
        <v>10278</v>
      </c>
      <c r="J25" s="4">
        <v>0</v>
      </c>
      <c r="K25" s="4">
        <v>135</v>
      </c>
      <c r="L25" s="4">
        <v>0</v>
      </c>
      <c r="M25" s="4">
        <v>532</v>
      </c>
      <c r="N25" s="4">
        <v>2690</v>
      </c>
      <c r="O25" s="51">
        <f t="shared" si="6"/>
        <v>13635</v>
      </c>
      <c r="P25" s="36">
        <f t="shared" si="7"/>
        <v>14857</v>
      </c>
      <c r="Q25" s="44">
        <f>SUM(P25/P28)</f>
        <v>0.00014820237807309456</v>
      </c>
    </row>
    <row r="26" spans="1:17" ht="13.5" thickBot="1" thickTop="1">
      <c r="A26" s="34" t="s">
        <v>33</v>
      </c>
      <c r="B26" s="40">
        <f aca="true" t="shared" si="8" ref="B26:G26">SUM(B19:B25)</f>
        <v>576917</v>
      </c>
      <c r="C26" s="40">
        <f t="shared" si="8"/>
        <v>848741</v>
      </c>
      <c r="D26" s="40">
        <f t="shared" si="8"/>
        <v>523935</v>
      </c>
      <c r="E26" s="40">
        <f t="shared" si="8"/>
        <v>932324</v>
      </c>
      <c r="F26" s="40">
        <f t="shared" si="8"/>
        <v>591967</v>
      </c>
      <c r="G26" s="40">
        <f t="shared" si="8"/>
        <v>669357</v>
      </c>
      <c r="H26" s="40">
        <f aca="true" t="shared" si="9" ref="H26:P26">SUM(H19:H25)</f>
        <v>4143241</v>
      </c>
      <c r="I26" s="40">
        <f t="shared" si="9"/>
        <v>693623</v>
      </c>
      <c r="J26" s="40">
        <f t="shared" si="9"/>
        <v>872070</v>
      </c>
      <c r="K26" s="40">
        <f t="shared" si="9"/>
        <v>725631</v>
      </c>
      <c r="L26" s="40">
        <f t="shared" si="9"/>
        <v>790192</v>
      </c>
      <c r="M26" s="40">
        <f t="shared" si="9"/>
        <v>454886</v>
      </c>
      <c r="N26" s="40">
        <f t="shared" si="9"/>
        <v>902664</v>
      </c>
      <c r="O26" s="40">
        <f t="shared" si="9"/>
        <v>4439066</v>
      </c>
      <c r="P26" s="40">
        <f t="shared" si="9"/>
        <v>8582307</v>
      </c>
      <c r="Q26" s="41">
        <f>SUM(P26/P28)</f>
        <v>0.08561070921137282</v>
      </c>
    </row>
    <row r="27" spans="1:17" ht="13.5" thickBot="1" thickTop="1">
      <c r="A27" s="11"/>
      <c r="B27" s="12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  <c r="O27" s="12"/>
      <c r="P27" s="12"/>
      <c r="Q27" s="14"/>
    </row>
    <row r="28" spans="1:17" ht="13.5" thickBot="1" thickTop="1">
      <c r="A28" s="35" t="s">
        <v>34</v>
      </c>
      <c r="B28" s="36">
        <f aca="true" t="shared" si="10" ref="B28:P28">SUM(B17+B26)</f>
        <v>7822248</v>
      </c>
      <c r="C28" s="36">
        <f t="shared" si="10"/>
        <v>7641948</v>
      </c>
      <c r="D28" s="36">
        <f t="shared" si="10"/>
        <v>8285905</v>
      </c>
      <c r="E28" s="36">
        <f t="shared" si="10"/>
        <v>8110345</v>
      </c>
      <c r="F28" s="36">
        <f t="shared" si="10"/>
        <v>7364740</v>
      </c>
      <c r="G28" s="36">
        <f t="shared" si="10"/>
        <v>8707526</v>
      </c>
      <c r="H28" s="36">
        <f t="shared" si="10"/>
        <v>47932712</v>
      </c>
      <c r="I28" s="36">
        <f t="shared" si="10"/>
        <v>8912071</v>
      </c>
      <c r="J28" s="36">
        <f t="shared" si="10"/>
        <v>8597797</v>
      </c>
      <c r="K28" s="36">
        <f t="shared" si="10"/>
        <v>8259965</v>
      </c>
      <c r="L28" s="36">
        <f t="shared" si="10"/>
        <v>8846054</v>
      </c>
      <c r="M28" s="36">
        <f t="shared" si="10"/>
        <v>7906098</v>
      </c>
      <c r="N28" s="36">
        <f t="shared" si="10"/>
        <v>9793357</v>
      </c>
      <c r="O28" s="36">
        <f t="shared" si="10"/>
        <v>52315342</v>
      </c>
      <c r="P28" s="36">
        <f t="shared" si="10"/>
        <v>100248054</v>
      </c>
      <c r="Q28" s="37">
        <v>1</v>
      </c>
    </row>
    <row r="29" ht="10.5" customHeight="1" thickTop="1"/>
    <row r="30" spans="1:16" ht="12.75">
      <c r="A30" s="18" t="s">
        <v>50</v>
      </c>
      <c r="H30" s="17"/>
      <c r="P30" s="17"/>
    </row>
    <row r="31" ht="12.75">
      <c r="D31" s="15" t="s">
        <v>35</v>
      </c>
    </row>
    <row r="35" ht="12">
      <c r="B35" t="s">
        <v>36</v>
      </c>
    </row>
  </sheetData>
  <sheetProtection/>
  <printOptions/>
  <pageMargins left="0.6692913385826772" right="0.5118110236220472" top="2.5590551181102366" bottom="0.9448818897637796" header="1.7716535433070868" footer="0.7480314960629921"/>
  <pageSetup horizontalDpi="360" verticalDpi="360" orientation="landscape" paperSize="9" scale="70" r:id="rId1"/>
  <headerFooter alignWithMargins="0">
    <oddHeader>&amp;C&amp;"Arial,Negrita Cursiva"&amp;24VENTA NACIONAL DE VALORES PARA VINOS NACIONALES E IMPORTADOS
AÑO 1998 (expresado en Litros)</oddHeader>
    <oddFooter>&amp;LI.NA.VI. &amp;D&amp;CPágina &amp;P&amp;R&amp;9Archivo:1999-91.XLS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00390625" style="0" customWidth="1"/>
    <col min="2" max="2" width="9.140625" style="0" customWidth="1"/>
    <col min="3" max="3" width="9.7109375" style="0" customWidth="1"/>
    <col min="4" max="7" width="9.140625" style="0" customWidth="1"/>
    <col min="8" max="8" width="14.421875" style="0" customWidth="1"/>
    <col min="9" max="10" width="9.140625" style="0" customWidth="1"/>
    <col min="11" max="11" width="11.57421875" style="0" customWidth="1"/>
    <col min="12" max="12" width="9.8515625" style="0" customWidth="1"/>
    <col min="13" max="13" width="12.00390625" style="0" customWidth="1"/>
    <col min="14" max="14" width="11.140625" style="0" customWidth="1"/>
    <col min="15" max="15" width="14.8515625" style="0" customWidth="1"/>
    <col min="16" max="16" width="10.140625" style="0" customWidth="1"/>
    <col min="17" max="17" width="13.28125" style="0" customWidth="1"/>
  </cols>
  <sheetData>
    <row r="1" spans="1:17" ht="13.5" thickBot="1" thickTop="1">
      <c r="A1" s="2" t="s">
        <v>55</v>
      </c>
      <c r="B1" s="43" t="s">
        <v>0</v>
      </c>
      <c r="C1" s="43" t="s">
        <v>1</v>
      </c>
      <c r="D1" s="43" t="s">
        <v>2</v>
      </c>
      <c r="E1" s="43" t="s">
        <v>3</v>
      </c>
      <c r="F1" s="43" t="s">
        <v>4</v>
      </c>
      <c r="G1" s="43" t="s">
        <v>5</v>
      </c>
      <c r="H1" s="42" t="s">
        <v>6</v>
      </c>
      <c r="I1" s="43" t="s">
        <v>7</v>
      </c>
      <c r="J1" s="43" t="s">
        <v>8</v>
      </c>
      <c r="K1" s="43" t="s">
        <v>9</v>
      </c>
      <c r="L1" s="43" t="s">
        <v>10</v>
      </c>
      <c r="M1" s="43" t="s">
        <v>11</v>
      </c>
      <c r="N1" s="43" t="s">
        <v>12</v>
      </c>
      <c r="O1" s="42" t="s">
        <v>13</v>
      </c>
      <c r="P1" s="46" t="s">
        <v>14</v>
      </c>
      <c r="Q1" s="46" t="s">
        <v>15</v>
      </c>
    </row>
    <row r="2" spans="1:17" ht="13.5" thickBot="1" thickTop="1">
      <c r="A2" s="48" t="s">
        <v>66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47"/>
    </row>
    <row r="3" spans="1:17" ht="13.5" thickBot="1" thickTop="1">
      <c r="A3" s="3" t="s">
        <v>16</v>
      </c>
      <c r="B3" s="4">
        <v>4589056</v>
      </c>
      <c r="C3" s="4">
        <v>5187720</v>
      </c>
      <c r="D3" s="4">
        <v>5226490</v>
      </c>
      <c r="E3" s="4">
        <v>5435440</v>
      </c>
      <c r="F3" s="4">
        <v>5107980</v>
      </c>
      <c r="G3" s="4">
        <v>5134150</v>
      </c>
      <c r="H3" s="51">
        <f aca="true" t="shared" si="0" ref="H3:H13">SUM(B3:G3)</f>
        <v>30680836</v>
      </c>
      <c r="I3" s="4">
        <v>5572020</v>
      </c>
      <c r="J3" s="4">
        <v>5049990</v>
      </c>
      <c r="K3" s="4">
        <v>5345200</v>
      </c>
      <c r="L3" s="4">
        <v>5434970</v>
      </c>
      <c r="M3" s="4">
        <v>4951030</v>
      </c>
      <c r="N3" s="4">
        <v>5943750</v>
      </c>
      <c r="O3" s="51">
        <f aca="true" t="shared" si="1" ref="O3:O13">SUM(I3:N3)</f>
        <v>32296960</v>
      </c>
      <c r="P3" s="36">
        <f>SUM(H3+O3)</f>
        <v>62977796</v>
      </c>
      <c r="Q3" s="44">
        <f>SUM(P3/P22)</f>
        <v>0.6414399476156019</v>
      </c>
    </row>
    <row r="4" spans="1:17" ht="13.5" thickBot="1" thickTop="1">
      <c r="A4" s="3" t="s">
        <v>17</v>
      </c>
      <c r="B4" s="4">
        <v>495045</v>
      </c>
      <c r="C4" s="4">
        <v>551470</v>
      </c>
      <c r="D4" s="4">
        <v>441320</v>
      </c>
      <c r="E4" s="4">
        <v>581580</v>
      </c>
      <c r="F4" s="4">
        <v>475345</v>
      </c>
      <c r="G4" s="4">
        <v>565630</v>
      </c>
      <c r="H4" s="51">
        <f t="shared" si="0"/>
        <v>3110390</v>
      </c>
      <c r="I4" s="4">
        <v>529895</v>
      </c>
      <c r="J4" s="4">
        <v>523380</v>
      </c>
      <c r="K4" s="4">
        <v>578225</v>
      </c>
      <c r="L4" s="4">
        <v>506675</v>
      </c>
      <c r="M4" s="4">
        <v>540575</v>
      </c>
      <c r="N4" s="4">
        <v>614525</v>
      </c>
      <c r="O4" s="51">
        <f t="shared" si="1"/>
        <v>3293275</v>
      </c>
      <c r="P4" s="36">
        <f aca="true" t="shared" si="2" ref="P4:P13">SUM(H4+O4)</f>
        <v>6403665</v>
      </c>
      <c r="Q4" s="44">
        <f>SUM(P4/P22)</f>
        <v>0.06522245621532807</v>
      </c>
    </row>
    <row r="5" spans="1:17" ht="13.5" thickBot="1" thickTop="1">
      <c r="A5" s="6" t="s">
        <v>18</v>
      </c>
      <c r="B5" s="4">
        <v>435291</v>
      </c>
      <c r="C5" s="4">
        <v>350637</v>
      </c>
      <c r="D5" s="4">
        <v>474993</v>
      </c>
      <c r="E5" s="4">
        <v>440367</v>
      </c>
      <c r="F5" s="4">
        <v>394290</v>
      </c>
      <c r="G5" s="4">
        <v>506394</v>
      </c>
      <c r="H5" s="51">
        <f t="shared" si="0"/>
        <v>2601972</v>
      </c>
      <c r="I5" s="4">
        <v>392625</v>
      </c>
      <c r="J5" s="4">
        <v>452328</v>
      </c>
      <c r="K5" s="4">
        <v>518964</v>
      </c>
      <c r="L5" s="4">
        <v>390225</v>
      </c>
      <c r="M5" s="4">
        <v>457830</v>
      </c>
      <c r="N5" s="4">
        <v>577260</v>
      </c>
      <c r="O5" s="51">
        <f t="shared" si="1"/>
        <v>2789232</v>
      </c>
      <c r="P5" s="36">
        <f t="shared" si="2"/>
        <v>5391204</v>
      </c>
      <c r="Q5" s="44">
        <f>SUM(P5/P22)</f>
        <v>0.05491036255611459</v>
      </c>
    </row>
    <row r="6" spans="1:17" ht="13.5" thickBot="1" thickTop="1">
      <c r="A6" s="7" t="s">
        <v>19</v>
      </c>
      <c r="B6" s="4">
        <v>246806</v>
      </c>
      <c r="C6" s="4">
        <v>337066</v>
      </c>
      <c r="D6" s="4">
        <v>306040</v>
      </c>
      <c r="E6" s="4">
        <v>379535</v>
      </c>
      <c r="F6" s="4">
        <v>325680</v>
      </c>
      <c r="G6" s="4">
        <v>468990</v>
      </c>
      <c r="H6" s="51">
        <f t="shared" si="0"/>
        <v>2064117</v>
      </c>
      <c r="I6" s="4">
        <v>393410</v>
      </c>
      <c r="J6" s="4">
        <v>449762</v>
      </c>
      <c r="K6" s="4">
        <v>476174</v>
      </c>
      <c r="L6" s="4">
        <v>389295</v>
      </c>
      <c r="M6" s="4">
        <v>387465</v>
      </c>
      <c r="N6" s="4">
        <v>436125</v>
      </c>
      <c r="O6" s="51">
        <f t="shared" si="1"/>
        <v>2532231</v>
      </c>
      <c r="P6" s="36">
        <f t="shared" si="2"/>
        <v>4596348</v>
      </c>
      <c r="Q6" s="44">
        <f>SUM(P6/P22)</f>
        <v>0.046814614159299515</v>
      </c>
    </row>
    <row r="7" spans="1:17" ht="13.5" thickBot="1" thickTop="1">
      <c r="A7" s="3" t="s">
        <v>20</v>
      </c>
      <c r="B7" s="4">
        <v>123150</v>
      </c>
      <c r="C7" s="4">
        <v>101210</v>
      </c>
      <c r="D7" s="4">
        <v>149230</v>
      </c>
      <c r="E7" s="4">
        <v>215350</v>
      </c>
      <c r="F7" s="4">
        <v>126650</v>
      </c>
      <c r="G7" s="4">
        <v>168700</v>
      </c>
      <c r="H7" s="51">
        <f t="shared" si="0"/>
        <v>884290</v>
      </c>
      <c r="I7" s="4">
        <v>207000</v>
      </c>
      <c r="J7" s="4">
        <v>202485</v>
      </c>
      <c r="K7" s="4">
        <v>163030</v>
      </c>
      <c r="L7" s="4">
        <v>177584</v>
      </c>
      <c r="M7" s="4">
        <v>161480</v>
      </c>
      <c r="N7" s="4">
        <v>171211</v>
      </c>
      <c r="O7" s="51">
        <f t="shared" si="1"/>
        <v>1082790</v>
      </c>
      <c r="P7" s="36">
        <f t="shared" si="2"/>
        <v>1967080</v>
      </c>
      <c r="Q7" s="44">
        <f>SUM(P7/P22)</f>
        <v>0.02003505635788998</v>
      </c>
    </row>
    <row r="8" spans="1:17" ht="13.5" thickBot="1" thickTop="1">
      <c r="A8" s="3" t="s">
        <v>21</v>
      </c>
      <c r="B8" s="4">
        <v>200000</v>
      </c>
      <c r="C8" s="4">
        <v>200000</v>
      </c>
      <c r="D8" s="4">
        <v>80000</v>
      </c>
      <c r="E8" s="4">
        <v>200000</v>
      </c>
      <c r="F8" s="4">
        <v>408000</v>
      </c>
      <c r="G8" s="4">
        <v>271000</v>
      </c>
      <c r="H8" s="51">
        <f t="shared" si="0"/>
        <v>1359000</v>
      </c>
      <c r="I8" s="4">
        <v>468000</v>
      </c>
      <c r="J8" s="4">
        <v>368000</v>
      </c>
      <c r="K8" s="4">
        <v>324000</v>
      </c>
      <c r="L8" s="4">
        <v>261000</v>
      </c>
      <c r="M8" s="4">
        <v>441000</v>
      </c>
      <c r="N8" s="4">
        <v>402000</v>
      </c>
      <c r="O8" s="51">
        <f t="shared" si="1"/>
        <v>2264000</v>
      </c>
      <c r="P8" s="36">
        <f t="shared" si="2"/>
        <v>3623000</v>
      </c>
      <c r="Q8" s="44">
        <f>SUM(P8/P22)</f>
        <v>0.03690089329596936</v>
      </c>
    </row>
    <row r="9" spans="1:17" ht="13.5" thickBot="1" thickTop="1">
      <c r="A9" s="3" t="s">
        <v>22</v>
      </c>
      <c r="B9" s="4">
        <v>300</v>
      </c>
      <c r="C9" s="4">
        <v>2625</v>
      </c>
      <c r="D9" s="4">
        <v>900</v>
      </c>
      <c r="E9" s="4">
        <v>675</v>
      </c>
      <c r="F9" s="4">
        <v>2100</v>
      </c>
      <c r="G9" s="4">
        <v>4294</v>
      </c>
      <c r="H9" s="51">
        <f t="shared" si="0"/>
        <v>10894</v>
      </c>
      <c r="I9" s="4">
        <v>2700</v>
      </c>
      <c r="J9" s="4">
        <v>2662</v>
      </c>
      <c r="K9" s="4">
        <v>3300</v>
      </c>
      <c r="L9" s="4">
        <v>4658</v>
      </c>
      <c r="M9" s="4">
        <v>10650</v>
      </c>
      <c r="N9" s="4">
        <v>12030</v>
      </c>
      <c r="O9" s="51">
        <f t="shared" si="1"/>
        <v>36000</v>
      </c>
      <c r="P9" s="36">
        <f t="shared" si="2"/>
        <v>46894</v>
      </c>
      <c r="Q9" s="44">
        <f>SUM(P9/P22)</f>
        <v>0.0004776236517309376</v>
      </c>
    </row>
    <row r="10" spans="1:17" ht="13.5" thickBot="1" thickTop="1">
      <c r="A10" s="6" t="s">
        <v>23</v>
      </c>
      <c r="B10" s="4">
        <v>0</v>
      </c>
      <c r="C10" s="4">
        <v>250</v>
      </c>
      <c r="D10" s="4">
        <v>100</v>
      </c>
      <c r="E10" s="4">
        <v>550</v>
      </c>
      <c r="F10" s="4">
        <v>0</v>
      </c>
      <c r="G10" s="4">
        <v>0</v>
      </c>
      <c r="H10" s="51">
        <f t="shared" si="0"/>
        <v>900</v>
      </c>
      <c r="I10" s="4">
        <v>1325</v>
      </c>
      <c r="J10" s="4">
        <v>0</v>
      </c>
      <c r="K10" s="4">
        <v>325</v>
      </c>
      <c r="L10" s="4">
        <v>2725</v>
      </c>
      <c r="M10" s="4">
        <v>950</v>
      </c>
      <c r="N10" s="4">
        <v>1475</v>
      </c>
      <c r="O10" s="51">
        <f t="shared" si="1"/>
        <v>6800</v>
      </c>
      <c r="P10" s="36">
        <f t="shared" si="2"/>
        <v>7700</v>
      </c>
      <c r="Q10" s="44">
        <f>SUM(P10/P22)</f>
        <v>7.842585657713608E-05</v>
      </c>
    </row>
    <row r="11" spans="1:17" ht="13.5" thickBot="1" thickTop="1">
      <c r="A11" s="6" t="s">
        <v>24</v>
      </c>
      <c r="B11" s="4">
        <v>142349</v>
      </c>
      <c r="C11" s="4">
        <v>121845</v>
      </c>
      <c r="D11" s="4">
        <v>110590</v>
      </c>
      <c r="E11" s="4">
        <v>171745</v>
      </c>
      <c r="F11" s="4">
        <v>136904</v>
      </c>
      <c r="G11" s="4">
        <v>134648</v>
      </c>
      <c r="H11" s="51">
        <f t="shared" si="0"/>
        <v>818081</v>
      </c>
      <c r="I11" s="4">
        <v>263984</v>
      </c>
      <c r="J11" s="4">
        <v>151435</v>
      </c>
      <c r="K11" s="4">
        <v>292005</v>
      </c>
      <c r="L11" s="4">
        <v>208978</v>
      </c>
      <c r="M11" s="4">
        <v>232495</v>
      </c>
      <c r="N11" s="4">
        <v>412895</v>
      </c>
      <c r="O11" s="51">
        <f t="shared" si="1"/>
        <v>1561792</v>
      </c>
      <c r="P11" s="36">
        <f t="shared" si="2"/>
        <v>2379873</v>
      </c>
      <c r="Q11" s="44">
        <f>SUM(P11/P22)</f>
        <v>0.02423942578828553</v>
      </c>
    </row>
    <row r="12" spans="1:17" ht="13.5" thickBot="1" thickTop="1">
      <c r="A12" s="6" t="s">
        <v>25</v>
      </c>
      <c r="B12" s="4">
        <v>13936</v>
      </c>
      <c r="C12" s="4">
        <v>70225</v>
      </c>
      <c r="D12" s="4">
        <v>75109</v>
      </c>
      <c r="E12" s="4">
        <v>71482</v>
      </c>
      <c r="F12" s="4">
        <v>119032</v>
      </c>
      <c r="G12" s="4">
        <v>63898</v>
      </c>
      <c r="H12" s="51">
        <f t="shared" si="0"/>
        <v>413682</v>
      </c>
      <c r="I12" s="4">
        <v>127471</v>
      </c>
      <c r="J12" s="4">
        <v>73269</v>
      </c>
      <c r="K12" s="4">
        <v>130615</v>
      </c>
      <c r="L12" s="4">
        <v>215904</v>
      </c>
      <c r="M12" s="4">
        <v>151446</v>
      </c>
      <c r="N12" s="4">
        <v>246299</v>
      </c>
      <c r="O12" s="51">
        <f t="shared" si="1"/>
        <v>945004</v>
      </c>
      <c r="P12" s="36">
        <f t="shared" si="2"/>
        <v>1358686</v>
      </c>
      <c r="Q12" s="44">
        <f>SUM(P12/P22)</f>
        <v>0.013838456281735417</v>
      </c>
    </row>
    <row r="13" spans="1:17" ht="13.5" thickBot="1" thickTop="1">
      <c r="A13" s="3" t="s">
        <v>27</v>
      </c>
      <c r="B13" s="4">
        <v>9469</v>
      </c>
      <c r="C13" s="4">
        <v>5400</v>
      </c>
      <c r="D13" s="4">
        <v>331</v>
      </c>
      <c r="E13" s="4">
        <v>13768</v>
      </c>
      <c r="F13" s="4">
        <v>3555</v>
      </c>
      <c r="G13" s="4">
        <v>10274</v>
      </c>
      <c r="H13" s="51">
        <f t="shared" si="0"/>
        <v>42797</v>
      </c>
      <c r="I13" s="4">
        <v>3845</v>
      </c>
      <c r="J13" s="4">
        <v>16600</v>
      </c>
      <c r="K13" s="4">
        <v>15394</v>
      </c>
      <c r="L13" s="4">
        <v>22715</v>
      </c>
      <c r="M13" s="4">
        <v>40048</v>
      </c>
      <c r="N13" s="4">
        <v>44545</v>
      </c>
      <c r="O13" s="51">
        <f t="shared" si="1"/>
        <v>143147</v>
      </c>
      <c r="P13" s="36">
        <f t="shared" si="2"/>
        <v>185944</v>
      </c>
      <c r="Q13" s="44">
        <f>SUM(P13/P22)</f>
        <v>0.001893872399399869</v>
      </c>
    </row>
    <row r="14" spans="1:17" ht="13.5" thickBot="1" thickTop="1">
      <c r="A14" s="6" t="s">
        <v>61</v>
      </c>
      <c r="B14" s="4">
        <v>4500</v>
      </c>
      <c r="C14" s="4">
        <v>1650</v>
      </c>
      <c r="D14" s="4">
        <v>3938</v>
      </c>
      <c r="E14" s="4">
        <v>2428</v>
      </c>
      <c r="F14" s="4">
        <v>3186</v>
      </c>
      <c r="G14" s="4">
        <v>12750</v>
      </c>
      <c r="H14" s="51">
        <f>SUM(B14:G14)</f>
        <v>28452</v>
      </c>
      <c r="I14" s="4">
        <v>7720</v>
      </c>
      <c r="J14" s="4">
        <v>17012</v>
      </c>
      <c r="K14" s="4">
        <v>25400</v>
      </c>
      <c r="L14" s="4">
        <v>37202</v>
      </c>
      <c r="M14" s="4">
        <v>85325</v>
      </c>
      <c r="N14" s="4">
        <v>133751</v>
      </c>
      <c r="O14" s="51">
        <f>SUM(I14:N14)</f>
        <v>306410</v>
      </c>
      <c r="P14" s="36">
        <f>SUM(H14+O14)</f>
        <v>334862</v>
      </c>
      <c r="Q14" s="44">
        <f>SUM(P14/P22)</f>
        <v>0.003410628465601681</v>
      </c>
    </row>
    <row r="15" spans="1:17" ht="13.5" thickBot="1" thickTop="1">
      <c r="A15" s="33" t="s">
        <v>29</v>
      </c>
      <c r="B15" s="38">
        <f aca="true" t="shared" si="3" ref="B15:P15">SUM(B3:B14)</f>
        <v>6259902</v>
      </c>
      <c r="C15" s="38">
        <f t="shared" si="3"/>
        <v>6930098</v>
      </c>
      <c r="D15" s="38">
        <f t="shared" si="3"/>
        <v>6869041</v>
      </c>
      <c r="E15" s="38">
        <f t="shared" si="3"/>
        <v>7512920</v>
      </c>
      <c r="F15" s="38">
        <f t="shared" si="3"/>
        <v>7102722</v>
      </c>
      <c r="G15" s="38">
        <f>SUM(G3:G14)</f>
        <v>7340728</v>
      </c>
      <c r="H15" s="38">
        <f t="shared" si="3"/>
        <v>42015411</v>
      </c>
      <c r="I15" s="38">
        <f t="shared" si="3"/>
        <v>7969995</v>
      </c>
      <c r="J15" s="38">
        <f t="shared" si="3"/>
        <v>7306923</v>
      </c>
      <c r="K15" s="38">
        <f t="shared" si="3"/>
        <v>7872632</v>
      </c>
      <c r="L15" s="38">
        <f t="shared" si="3"/>
        <v>7651931</v>
      </c>
      <c r="M15" s="38">
        <f t="shared" si="3"/>
        <v>7460294</v>
      </c>
      <c r="N15" s="38">
        <f t="shared" si="3"/>
        <v>8995866</v>
      </c>
      <c r="O15" s="38">
        <f t="shared" si="3"/>
        <v>47257641</v>
      </c>
      <c r="P15" s="38">
        <f t="shared" si="3"/>
        <v>89273052</v>
      </c>
      <c r="Q15" s="39">
        <f>SUM(P15/P22)</f>
        <v>0.909261762643534</v>
      </c>
    </row>
    <row r="16" spans="1:17" ht="13.5" thickBot="1" thickTop="1">
      <c r="A16" s="49" t="s">
        <v>67</v>
      </c>
      <c r="B16" s="8"/>
      <c r="C16" s="8"/>
      <c r="D16" s="8"/>
      <c r="E16" s="8"/>
      <c r="F16" s="8"/>
      <c r="G16" s="8"/>
      <c r="H16" s="9"/>
      <c r="I16" s="8"/>
      <c r="J16" s="8"/>
      <c r="K16" s="8"/>
      <c r="L16" s="8"/>
      <c r="M16" s="8"/>
      <c r="N16" s="8"/>
      <c r="O16" s="8"/>
      <c r="P16" s="8"/>
      <c r="Q16" s="10"/>
    </row>
    <row r="17" spans="1:17" ht="13.5" thickBot="1" thickTop="1">
      <c r="A17" s="6" t="s">
        <v>30</v>
      </c>
      <c r="B17" s="4">
        <v>31827</v>
      </c>
      <c r="C17" s="4">
        <v>15381</v>
      </c>
      <c r="D17" s="4">
        <v>2800</v>
      </c>
      <c r="E17" s="4">
        <v>15563</v>
      </c>
      <c r="F17" s="4">
        <v>15369</v>
      </c>
      <c r="G17" s="4">
        <v>0</v>
      </c>
      <c r="H17" s="51">
        <f>SUM(B17:G17)</f>
        <v>80940</v>
      </c>
      <c r="I17" s="4">
        <v>0</v>
      </c>
      <c r="J17" s="4">
        <v>4496</v>
      </c>
      <c r="K17" s="4">
        <v>17911</v>
      </c>
      <c r="L17" s="4">
        <v>0</v>
      </c>
      <c r="M17" s="4">
        <v>18798</v>
      </c>
      <c r="N17" s="4">
        <v>37538</v>
      </c>
      <c r="O17" s="51">
        <f>SUM(I17:N17)</f>
        <v>78743</v>
      </c>
      <c r="P17" s="36">
        <f>SUM(H17+O17)</f>
        <v>159683</v>
      </c>
      <c r="Q17" s="44">
        <f>SUM(P17/P22)</f>
        <v>0.0016263994877671196</v>
      </c>
    </row>
    <row r="18" spans="1:17" ht="13.5" thickBot="1" thickTop="1">
      <c r="A18" s="6" t="s">
        <v>31</v>
      </c>
      <c r="B18" s="4">
        <v>92602</v>
      </c>
      <c r="C18" s="4">
        <v>37106</v>
      </c>
      <c r="D18" s="4">
        <v>77187</v>
      </c>
      <c r="E18" s="4">
        <v>43610</v>
      </c>
      <c r="F18" s="4">
        <v>9201</v>
      </c>
      <c r="G18" s="4">
        <v>28743</v>
      </c>
      <c r="H18" s="51">
        <f>SUM(B18:G18)</f>
        <v>288449</v>
      </c>
      <c r="I18" s="4">
        <v>28423</v>
      </c>
      <c r="J18" s="4">
        <v>73222</v>
      </c>
      <c r="K18" s="4">
        <v>60065</v>
      </c>
      <c r="L18" s="4">
        <v>77531</v>
      </c>
      <c r="M18" s="4">
        <v>171439</v>
      </c>
      <c r="N18" s="4">
        <v>207074</v>
      </c>
      <c r="O18" s="51">
        <f>SUM(I18:N18)</f>
        <v>617754</v>
      </c>
      <c r="P18" s="36">
        <f>SUM(H18+O18)</f>
        <v>906203</v>
      </c>
      <c r="Q18" s="44">
        <f>SUM(P18/P22)</f>
        <v>0.009229837208801358</v>
      </c>
    </row>
    <row r="19" spans="1:17" ht="13.5" thickBot="1" thickTop="1">
      <c r="A19" s="6" t="s">
        <v>21</v>
      </c>
      <c r="B19" s="4">
        <v>432935</v>
      </c>
      <c r="C19" s="4">
        <v>346426</v>
      </c>
      <c r="D19" s="4">
        <v>245864</v>
      </c>
      <c r="E19" s="4">
        <v>679339</v>
      </c>
      <c r="F19" s="4">
        <v>485836</v>
      </c>
      <c r="G19" s="4">
        <v>734216</v>
      </c>
      <c r="H19" s="51">
        <f>SUM(B19:G19)</f>
        <v>2924616</v>
      </c>
      <c r="I19" s="4">
        <v>794330</v>
      </c>
      <c r="J19" s="4">
        <v>1090500</v>
      </c>
      <c r="K19" s="4">
        <v>750317</v>
      </c>
      <c r="L19" s="4">
        <v>846410</v>
      </c>
      <c r="M19" s="4">
        <v>759405</v>
      </c>
      <c r="N19" s="4">
        <v>677389</v>
      </c>
      <c r="O19" s="51">
        <f>SUM(I19:N19)</f>
        <v>4918351</v>
      </c>
      <c r="P19" s="36">
        <f>SUM(H19+O19)</f>
        <v>7842967</v>
      </c>
      <c r="Q19" s="44">
        <f>SUM(P19/P22)</f>
        <v>0.07988200065989756</v>
      </c>
    </row>
    <row r="20" spans="1:17" ht="13.5" thickBot="1" thickTop="1">
      <c r="A20" s="34" t="s">
        <v>33</v>
      </c>
      <c r="B20" s="40">
        <f>SUM(B17:B19)</f>
        <v>557364</v>
      </c>
      <c r="C20" s="40">
        <f>SUM(C17:C19)</f>
        <v>398913</v>
      </c>
      <c r="D20" s="40">
        <f aca="true" t="shared" si="4" ref="D20:P20">SUM(D17:D19)</f>
        <v>325851</v>
      </c>
      <c r="E20" s="40">
        <f t="shared" si="4"/>
        <v>738512</v>
      </c>
      <c r="F20" s="40">
        <f t="shared" si="4"/>
        <v>510406</v>
      </c>
      <c r="G20" s="40">
        <f t="shared" si="4"/>
        <v>762959</v>
      </c>
      <c r="H20" s="40">
        <f>SUM(H17:H19)</f>
        <v>3294005</v>
      </c>
      <c r="I20" s="40">
        <f t="shared" si="4"/>
        <v>822753</v>
      </c>
      <c r="J20" s="40">
        <f t="shared" si="4"/>
        <v>1168218</v>
      </c>
      <c r="K20" s="40">
        <f t="shared" si="4"/>
        <v>828293</v>
      </c>
      <c r="L20" s="40">
        <f t="shared" si="4"/>
        <v>923941</v>
      </c>
      <c r="M20" s="40">
        <f t="shared" si="4"/>
        <v>949642</v>
      </c>
      <c r="N20" s="40">
        <f t="shared" si="4"/>
        <v>922001</v>
      </c>
      <c r="O20" s="40">
        <f t="shared" si="4"/>
        <v>5614848</v>
      </c>
      <c r="P20" s="40">
        <f t="shared" si="4"/>
        <v>8908853</v>
      </c>
      <c r="Q20" s="41">
        <f>SUM(P20/P22)</f>
        <v>0.09073823735646604</v>
      </c>
    </row>
    <row r="21" spans="1:17" ht="13.5" thickBot="1" thickTop="1">
      <c r="A21" s="11"/>
      <c r="B21" s="12"/>
      <c r="C21" s="12"/>
      <c r="D21" s="12"/>
      <c r="E21" s="12"/>
      <c r="F21" s="12"/>
      <c r="G21" s="12"/>
      <c r="H21" s="13"/>
      <c r="I21" s="12"/>
      <c r="J21" s="12"/>
      <c r="K21" s="12"/>
      <c r="L21" s="12"/>
      <c r="M21" s="12"/>
      <c r="N21" s="12"/>
      <c r="O21" s="12"/>
      <c r="P21" s="12"/>
      <c r="Q21" s="14"/>
    </row>
    <row r="22" spans="1:17" ht="13.5" thickBot="1" thickTop="1">
      <c r="A22" s="35" t="s">
        <v>34</v>
      </c>
      <c r="B22" s="36">
        <f aca="true" t="shared" si="5" ref="B22:P22">SUM(B15+B20)</f>
        <v>6817266</v>
      </c>
      <c r="C22" s="36">
        <f t="shared" si="5"/>
        <v>7329011</v>
      </c>
      <c r="D22" s="36">
        <f t="shared" si="5"/>
        <v>7194892</v>
      </c>
      <c r="E22" s="36">
        <f t="shared" si="5"/>
        <v>8251432</v>
      </c>
      <c r="F22" s="36">
        <f t="shared" si="5"/>
        <v>7613128</v>
      </c>
      <c r="G22" s="36">
        <f t="shared" si="5"/>
        <v>8103687</v>
      </c>
      <c r="H22" s="36">
        <f t="shared" si="5"/>
        <v>45309416</v>
      </c>
      <c r="I22" s="36">
        <f t="shared" si="5"/>
        <v>8792748</v>
      </c>
      <c r="J22" s="36">
        <f t="shared" si="5"/>
        <v>8475141</v>
      </c>
      <c r="K22" s="36">
        <f t="shared" si="5"/>
        <v>8700925</v>
      </c>
      <c r="L22" s="36">
        <f t="shared" si="5"/>
        <v>8575872</v>
      </c>
      <c r="M22" s="36">
        <f t="shared" si="5"/>
        <v>8409936</v>
      </c>
      <c r="N22" s="36">
        <f t="shared" si="5"/>
        <v>9917867</v>
      </c>
      <c r="O22" s="36">
        <f t="shared" si="5"/>
        <v>52872489</v>
      </c>
      <c r="P22" s="36">
        <f t="shared" si="5"/>
        <v>98181905</v>
      </c>
      <c r="Q22" s="37">
        <v>1</v>
      </c>
    </row>
    <row r="23" ht="12.75" thickTop="1"/>
    <row r="24" spans="1:16" ht="12.75">
      <c r="A24" s="1" t="s">
        <v>37</v>
      </c>
      <c r="H24" s="17"/>
      <c r="P24" s="17"/>
    </row>
  </sheetData>
  <sheetProtection/>
  <printOptions/>
  <pageMargins left="0.6692913385826772" right="0.5118110236220472" top="2.5590551181102366" bottom="0.9448818897637796" header="1.7716535433070868" footer="0.7480314960629921"/>
  <pageSetup horizontalDpi="360" verticalDpi="360" orientation="landscape" paperSize="9" scale="70" r:id="rId1"/>
  <headerFooter alignWithMargins="0">
    <oddHeader>&amp;C&amp;"Arial,Negrita Cursiva"&amp;24VENTA NACIONAL DE VALORES PARA VINOS NACIONALES E IMPORTADOS
AÑO 1997 (expresado en Litros)</oddHeader>
    <oddFooter>&amp;LI.NA.VI.  &amp;D&amp;CPágina &amp;P&amp;R&amp;9Archivo:1999-91.XLS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0" customWidth="1"/>
    <col min="2" max="2" width="9.140625" style="0" customWidth="1"/>
    <col min="3" max="3" width="9.7109375" style="0" customWidth="1"/>
    <col min="4" max="6" width="9.140625" style="0" customWidth="1"/>
    <col min="7" max="7" width="11.140625" style="0" customWidth="1"/>
    <col min="8" max="8" width="11.00390625" style="0" customWidth="1"/>
    <col min="9" max="10" width="9.140625" style="0" customWidth="1"/>
    <col min="11" max="11" width="11.57421875" style="0" customWidth="1"/>
    <col min="12" max="12" width="9.8515625" style="0" customWidth="1"/>
    <col min="13" max="13" width="12.00390625" style="0" customWidth="1"/>
    <col min="14" max="14" width="11.140625" style="0" customWidth="1"/>
    <col min="15" max="15" width="11.8515625" style="0" customWidth="1"/>
    <col min="16" max="16" width="10.140625" style="0" customWidth="1"/>
    <col min="17" max="17" width="13.28125" style="0" customWidth="1"/>
  </cols>
  <sheetData>
    <row r="1" spans="1:17" ht="13.5" thickBot="1" thickTop="1">
      <c r="A1" s="2" t="s">
        <v>55</v>
      </c>
      <c r="B1" s="43" t="s">
        <v>0</v>
      </c>
      <c r="C1" s="43" t="s">
        <v>1</v>
      </c>
      <c r="D1" s="43" t="s">
        <v>2</v>
      </c>
      <c r="E1" s="43" t="s">
        <v>3</v>
      </c>
      <c r="F1" s="43" t="s">
        <v>4</v>
      </c>
      <c r="G1" s="43" t="s">
        <v>5</v>
      </c>
      <c r="H1" s="42" t="s">
        <v>63</v>
      </c>
      <c r="I1" s="43" t="s">
        <v>7</v>
      </c>
      <c r="J1" s="43" t="s">
        <v>8</v>
      </c>
      <c r="K1" s="43" t="s">
        <v>9</v>
      </c>
      <c r="L1" s="43" t="s">
        <v>10</v>
      </c>
      <c r="M1" s="43" t="s">
        <v>11</v>
      </c>
      <c r="N1" s="43" t="s">
        <v>12</v>
      </c>
      <c r="O1" s="42" t="s">
        <v>68</v>
      </c>
      <c r="P1" s="46" t="s">
        <v>14</v>
      </c>
      <c r="Q1" s="46" t="s">
        <v>15</v>
      </c>
    </row>
    <row r="2" spans="1:17" ht="13.5" thickBot="1" thickTop="1">
      <c r="A2" s="48" t="s">
        <v>66</v>
      </c>
      <c r="B2" s="31"/>
      <c r="C2" s="31"/>
      <c r="D2" s="31"/>
      <c r="E2" s="31"/>
      <c r="F2" s="31"/>
      <c r="G2" s="31"/>
      <c r="H2" s="50" t="s">
        <v>64</v>
      </c>
      <c r="I2" s="31"/>
      <c r="J2" s="31"/>
      <c r="K2" s="31"/>
      <c r="L2" s="31"/>
      <c r="M2" s="31"/>
      <c r="N2" s="31"/>
      <c r="O2" s="50" t="s">
        <v>64</v>
      </c>
      <c r="P2" s="47"/>
      <c r="Q2" s="31"/>
    </row>
    <row r="3" spans="1:17" ht="13.5" thickBot="1" thickTop="1">
      <c r="A3" s="3" t="s">
        <v>16</v>
      </c>
      <c r="B3" s="4">
        <v>4999530</v>
      </c>
      <c r="C3" s="4">
        <v>5269180</v>
      </c>
      <c r="D3" s="4">
        <v>5149700</v>
      </c>
      <c r="E3" s="4">
        <v>5453270</v>
      </c>
      <c r="F3" s="4">
        <v>5230580</v>
      </c>
      <c r="G3" s="4">
        <v>4930560</v>
      </c>
      <c r="H3" s="51">
        <f>SUM(B3:G3)</f>
        <v>31032820</v>
      </c>
      <c r="I3" s="4">
        <v>5255000</v>
      </c>
      <c r="J3" s="4">
        <v>5167600</v>
      </c>
      <c r="K3" s="4">
        <v>4923680</v>
      </c>
      <c r="L3" s="4">
        <v>5617550</v>
      </c>
      <c r="M3" s="4">
        <v>5157660</v>
      </c>
      <c r="N3" s="4">
        <v>5685790</v>
      </c>
      <c r="O3" s="51">
        <f>SUM(I3:N3)</f>
        <v>31807280</v>
      </c>
      <c r="P3" s="36">
        <f>SUM(H3+O3)</f>
        <v>62840100</v>
      </c>
      <c r="Q3" s="44">
        <f>SUM(P3/P22)</f>
        <v>0.6526303792498267</v>
      </c>
    </row>
    <row r="4" spans="1:17" ht="13.5" thickBot="1" thickTop="1">
      <c r="A4" s="3" t="s">
        <v>17</v>
      </c>
      <c r="B4" s="4">
        <v>561675</v>
      </c>
      <c r="C4" s="4">
        <v>567385</v>
      </c>
      <c r="D4" s="4">
        <v>540850</v>
      </c>
      <c r="E4" s="4">
        <v>534465</v>
      </c>
      <c r="F4" s="4">
        <v>579125</v>
      </c>
      <c r="G4" s="4">
        <v>504725</v>
      </c>
      <c r="H4" s="51">
        <f aca="true" t="shared" si="0" ref="H4:H15">SUM(B4:G4)</f>
        <v>3288225</v>
      </c>
      <c r="I4" s="4">
        <v>583825</v>
      </c>
      <c r="J4" s="4">
        <v>570525</v>
      </c>
      <c r="K4" s="4">
        <v>501409</v>
      </c>
      <c r="L4" s="4">
        <v>572700</v>
      </c>
      <c r="M4" s="4">
        <v>504375</v>
      </c>
      <c r="N4" s="4">
        <v>657500</v>
      </c>
      <c r="O4" s="51">
        <f aca="true" t="shared" si="1" ref="O4:O15">SUM(I4:N4)</f>
        <v>3390334</v>
      </c>
      <c r="P4" s="36">
        <f aca="true" t="shared" si="2" ref="P4:P15">SUM(H4+O4)</f>
        <v>6678559</v>
      </c>
      <c r="Q4" s="44">
        <f>SUM(P4/P22)</f>
        <v>0.0693606549482312</v>
      </c>
    </row>
    <row r="5" spans="1:17" ht="13.5" thickBot="1" thickTop="1">
      <c r="A5" s="6" t="s">
        <v>18</v>
      </c>
      <c r="B5" s="4">
        <v>419295</v>
      </c>
      <c r="C5" s="4">
        <v>362172</v>
      </c>
      <c r="D5" s="4">
        <v>444675</v>
      </c>
      <c r="E5" s="4">
        <v>438735</v>
      </c>
      <c r="F5" s="4">
        <v>367437</v>
      </c>
      <c r="G5" s="4">
        <v>367323</v>
      </c>
      <c r="H5" s="51">
        <f t="shared" si="0"/>
        <v>2399637</v>
      </c>
      <c r="I5" s="4">
        <v>432180</v>
      </c>
      <c r="J5" s="4">
        <v>430575</v>
      </c>
      <c r="K5" s="4">
        <v>413985</v>
      </c>
      <c r="L5" s="4">
        <v>467523</v>
      </c>
      <c r="M5" s="4">
        <v>368699</v>
      </c>
      <c r="N5" s="4">
        <v>498030</v>
      </c>
      <c r="O5" s="51">
        <f t="shared" si="1"/>
        <v>2610992</v>
      </c>
      <c r="P5" s="36">
        <f t="shared" si="2"/>
        <v>5010629</v>
      </c>
      <c r="Q5" s="44">
        <f>SUM(P5/P22)</f>
        <v>0.05203824794279735</v>
      </c>
    </row>
    <row r="6" spans="1:17" ht="13.5" thickBot="1" thickTop="1">
      <c r="A6" s="7" t="s">
        <v>19</v>
      </c>
      <c r="B6" s="4">
        <v>306500</v>
      </c>
      <c r="C6" s="4">
        <v>365975</v>
      </c>
      <c r="D6" s="4">
        <v>383365</v>
      </c>
      <c r="E6" s="4">
        <v>409740</v>
      </c>
      <c r="F6" s="4">
        <v>418780</v>
      </c>
      <c r="G6" s="4">
        <v>432045</v>
      </c>
      <c r="H6" s="51">
        <f t="shared" si="0"/>
        <v>2316405</v>
      </c>
      <c r="I6" s="4">
        <v>414330</v>
      </c>
      <c r="J6" s="4">
        <v>481955</v>
      </c>
      <c r="K6" s="4">
        <v>418825</v>
      </c>
      <c r="L6" s="4">
        <v>394655</v>
      </c>
      <c r="M6" s="4">
        <v>324160</v>
      </c>
      <c r="N6" s="4">
        <v>493070</v>
      </c>
      <c r="O6" s="51">
        <f t="shared" si="1"/>
        <v>2526995</v>
      </c>
      <c r="P6" s="36">
        <f t="shared" si="2"/>
        <v>4843400</v>
      </c>
      <c r="Q6" s="44">
        <f>SUM(P6/P22)</f>
        <v>0.050301479132888245</v>
      </c>
    </row>
    <row r="7" spans="1:17" ht="13.5" thickBot="1" thickTop="1">
      <c r="A7" s="3" t="s">
        <v>20</v>
      </c>
      <c r="B7" s="4">
        <v>118430</v>
      </c>
      <c r="C7" s="4">
        <v>169645</v>
      </c>
      <c r="D7" s="4">
        <v>145850</v>
      </c>
      <c r="E7" s="4">
        <v>215405</v>
      </c>
      <c r="F7" s="4">
        <v>178610</v>
      </c>
      <c r="G7" s="4">
        <v>204799</v>
      </c>
      <c r="H7" s="51">
        <f t="shared" si="0"/>
        <v>1032739</v>
      </c>
      <c r="I7" s="4">
        <v>176700</v>
      </c>
      <c r="J7" s="4">
        <v>246920</v>
      </c>
      <c r="K7" s="4">
        <v>133370</v>
      </c>
      <c r="L7" s="4">
        <v>227668</v>
      </c>
      <c r="M7" s="4">
        <v>170970</v>
      </c>
      <c r="N7" s="4">
        <v>167940</v>
      </c>
      <c r="O7" s="51">
        <f t="shared" si="1"/>
        <v>1123568</v>
      </c>
      <c r="P7" s="36">
        <f t="shared" si="2"/>
        <v>2156307</v>
      </c>
      <c r="Q7" s="44">
        <f>SUM(P7/P22)</f>
        <v>0.02239448147264336</v>
      </c>
    </row>
    <row r="8" spans="1:17" ht="13.5" thickBot="1" thickTop="1">
      <c r="A8" s="3" t="s">
        <v>21</v>
      </c>
      <c r="B8" s="4">
        <v>174000</v>
      </c>
      <c r="C8" s="4">
        <v>25000</v>
      </c>
      <c r="D8" s="4">
        <v>199800</v>
      </c>
      <c r="E8" s="4">
        <v>150000</v>
      </c>
      <c r="F8" s="4">
        <v>178000</v>
      </c>
      <c r="G8" s="4">
        <v>200000</v>
      </c>
      <c r="H8" s="51">
        <f t="shared" si="0"/>
        <v>926800</v>
      </c>
      <c r="I8" s="4">
        <v>286000</v>
      </c>
      <c r="J8" s="4">
        <v>500000</v>
      </c>
      <c r="K8" s="4">
        <v>490000</v>
      </c>
      <c r="L8" s="4">
        <v>0</v>
      </c>
      <c r="M8" s="4">
        <v>261000</v>
      </c>
      <c r="N8" s="4">
        <v>251000</v>
      </c>
      <c r="O8" s="51">
        <f t="shared" si="1"/>
        <v>1788000</v>
      </c>
      <c r="P8" s="36">
        <f t="shared" si="2"/>
        <v>2714800</v>
      </c>
      <c r="Q8" s="44">
        <f>SUM(P8/P22)</f>
        <v>0.028194750701978983</v>
      </c>
    </row>
    <row r="9" spans="1:17" ht="13.5" thickBot="1" thickTop="1">
      <c r="A9" s="3" t="s">
        <v>22</v>
      </c>
      <c r="B9" s="4">
        <v>2025</v>
      </c>
      <c r="C9" s="4">
        <v>1425</v>
      </c>
      <c r="D9" s="4">
        <v>1275</v>
      </c>
      <c r="E9" s="4">
        <v>750</v>
      </c>
      <c r="F9" s="4">
        <v>0</v>
      </c>
      <c r="G9" s="4">
        <v>2100</v>
      </c>
      <c r="H9" s="51">
        <f t="shared" si="0"/>
        <v>7575</v>
      </c>
      <c r="I9" s="4">
        <v>5100</v>
      </c>
      <c r="J9" s="4">
        <v>3600</v>
      </c>
      <c r="K9" s="4">
        <v>1440</v>
      </c>
      <c r="L9" s="4">
        <v>1815</v>
      </c>
      <c r="M9" s="4">
        <v>5175</v>
      </c>
      <c r="N9" s="4">
        <v>17670</v>
      </c>
      <c r="O9" s="51">
        <f t="shared" si="1"/>
        <v>34800</v>
      </c>
      <c r="P9" s="36">
        <f t="shared" si="2"/>
        <v>42375</v>
      </c>
      <c r="Q9" s="44">
        <f>SUM(P9/P22)</f>
        <v>0.0004400886109460584</v>
      </c>
    </row>
    <row r="10" spans="1:17" ht="13.5" thickBot="1" thickTop="1">
      <c r="A10" s="6" t="s">
        <v>23</v>
      </c>
      <c r="B10" s="4">
        <v>212</v>
      </c>
      <c r="C10" s="4">
        <v>442</v>
      </c>
      <c r="D10" s="4">
        <v>0</v>
      </c>
      <c r="E10" s="4">
        <v>0</v>
      </c>
      <c r="F10" s="4">
        <v>1080</v>
      </c>
      <c r="G10" s="4">
        <v>1300</v>
      </c>
      <c r="H10" s="51">
        <f t="shared" si="0"/>
        <v>3034</v>
      </c>
      <c r="I10" s="4">
        <v>4640</v>
      </c>
      <c r="J10" s="4">
        <v>800</v>
      </c>
      <c r="K10" s="4">
        <v>250</v>
      </c>
      <c r="L10" s="4">
        <v>125</v>
      </c>
      <c r="M10" s="4">
        <v>550</v>
      </c>
      <c r="N10" s="4">
        <v>2443</v>
      </c>
      <c r="O10" s="51">
        <f t="shared" si="1"/>
        <v>8808</v>
      </c>
      <c r="P10" s="36">
        <f t="shared" si="2"/>
        <v>11842</v>
      </c>
      <c r="Q10" s="44">
        <f>SUM(P10/P22)</f>
        <v>0.00012298594291028256</v>
      </c>
    </row>
    <row r="11" spans="1:17" ht="13.5" thickBot="1" thickTop="1">
      <c r="A11" s="6" t="s">
        <v>24</v>
      </c>
      <c r="B11" s="4">
        <v>139122</v>
      </c>
      <c r="C11" s="4">
        <v>112462</v>
      </c>
      <c r="D11" s="4">
        <v>91570</v>
      </c>
      <c r="E11" s="4">
        <v>137410</v>
      </c>
      <c r="F11" s="4">
        <v>128515</v>
      </c>
      <c r="G11" s="4">
        <v>148365</v>
      </c>
      <c r="H11" s="51">
        <f t="shared" si="0"/>
        <v>757444</v>
      </c>
      <c r="I11" s="4">
        <v>156272</v>
      </c>
      <c r="J11" s="4">
        <v>185720</v>
      </c>
      <c r="K11" s="4">
        <v>150609</v>
      </c>
      <c r="L11" s="4">
        <v>280117</v>
      </c>
      <c r="M11" s="4">
        <v>229070</v>
      </c>
      <c r="N11" s="4">
        <v>312496</v>
      </c>
      <c r="O11" s="51">
        <f t="shared" si="1"/>
        <v>1314284</v>
      </c>
      <c r="P11" s="36">
        <f t="shared" si="2"/>
        <v>2071728</v>
      </c>
      <c r="Q11" s="44">
        <f>SUM(P11/P22)</f>
        <v>0.021516080183552937</v>
      </c>
    </row>
    <row r="12" spans="1:17" ht="13.5" thickBot="1" thickTop="1">
      <c r="A12" s="6" t="s">
        <v>25</v>
      </c>
      <c r="B12" s="4">
        <v>76610</v>
      </c>
      <c r="C12" s="4">
        <v>45990</v>
      </c>
      <c r="D12" s="4">
        <v>89429</v>
      </c>
      <c r="E12" s="4">
        <v>65260</v>
      </c>
      <c r="F12" s="4">
        <v>81829</v>
      </c>
      <c r="G12" s="4">
        <v>128409</v>
      </c>
      <c r="H12" s="51">
        <f t="shared" si="0"/>
        <v>487527</v>
      </c>
      <c r="I12" s="4">
        <v>79370</v>
      </c>
      <c r="J12" s="4">
        <v>176416</v>
      </c>
      <c r="K12" s="4">
        <v>78460</v>
      </c>
      <c r="L12" s="4">
        <v>177292</v>
      </c>
      <c r="M12" s="4">
        <v>261492</v>
      </c>
      <c r="N12" s="4">
        <v>211869</v>
      </c>
      <c r="O12" s="51">
        <f t="shared" si="1"/>
        <v>984899</v>
      </c>
      <c r="P12" s="36">
        <f t="shared" si="2"/>
        <v>1472426</v>
      </c>
      <c r="Q12" s="44">
        <f>SUM(P12/P22)</f>
        <v>0.015291986148928873</v>
      </c>
    </row>
    <row r="13" spans="1:17" ht="13.5" thickBot="1" thickTop="1">
      <c r="A13" s="28" t="s">
        <v>62</v>
      </c>
      <c r="B13" s="4">
        <v>18508</v>
      </c>
      <c r="C13" s="4">
        <v>576</v>
      </c>
      <c r="D13" s="4">
        <v>5697</v>
      </c>
      <c r="E13" s="4">
        <v>7576</v>
      </c>
      <c r="F13" s="4">
        <v>18846</v>
      </c>
      <c r="G13" s="4">
        <v>7599</v>
      </c>
      <c r="H13" s="51">
        <f t="shared" si="0"/>
        <v>58802</v>
      </c>
      <c r="I13" s="4">
        <v>5752</v>
      </c>
      <c r="J13" s="4">
        <v>11941</v>
      </c>
      <c r="K13" s="4">
        <v>7800</v>
      </c>
      <c r="L13" s="4">
        <v>37115</v>
      </c>
      <c r="M13" s="4">
        <v>8100</v>
      </c>
      <c r="N13" s="4">
        <v>11901</v>
      </c>
      <c r="O13" s="51">
        <f t="shared" si="1"/>
        <v>82609</v>
      </c>
      <c r="P13" s="36">
        <f t="shared" si="2"/>
        <v>141411</v>
      </c>
      <c r="Q13" s="44">
        <f>SUM(P13/P22)</f>
        <v>0.001468634113569158</v>
      </c>
    </row>
    <row r="14" spans="1:17" ht="13.5" thickBot="1" thickTop="1">
      <c r="A14" s="6" t="s">
        <v>65</v>
      </c>
      <c r="B14" s="4">
        <v>450</v>
      </c>
      <c r="C14" s="4">
        <v>0</v>
      </c>
      <c r="D14" s="4">
        <v>332</v>
      </c>
      <c r="E14" s="4">
        <v>1350</v>
      </c>
      <c r="F14" s="4">
        <v>994</v>
      </c>
      <c r="G14" s="4">
        <v>669</v>
      </c>
      <c r="H14" s="51">
        <f t="shared" si="0"/>
        <v>3795</v>
      </c>
      <c r="I14" s="4">
        <v>1074</v>
      </c>
      <c r="J14" s="4">
        <v>2294</v>
      </c>
      <c r="K14" s="4">
        <v>0</v>
      </c>
      <c r="L14" s="4">
        <v>17597</v>
      </c>
      <c r="M14" s="4">
        <v>30901</v>
      </c>
      <c r="N14" s="4">
        <v>27476</v>
      </c>
      <c r="O14" s="51">
        <f t="shared" si="1"/>
        <v>79342</v>
      </c>
      <c r="P14" s="36">
        <f t="shared" si="2"/>
        <v>83137</v>
      </c>
      <c r="Q14" s="44">
        <f>SUM(P14/P22)</f>
        <v>0.0008634252943533323</v>
      </c>
    </row>
    <row r="15" spans="1:17" ht="13.5" thickBot="1" thickTop="1">
      <c r="A15" s="6" t="s">
        <v>60</v>
      </c>
      <c r="B15" s="4">
        <v>787</v>
      </c>
      <c r="C15" s="4">
        <v>0</v>
      </c>
      <c r="D15" s="4">
        <v>1500</v>
      </c>
      <c r="E15" s="4">
        <v>7155</v>
      </c>
      <c r="F15" s="4">
        <v>375</v>
      </c>
      <c r="G15" s="4">
        <v>9783</v>
      </c>
      <c r="H15" s="51">
        <f t="shared" si="0"/>
        <v>19600</v>
      </c>
      <c r="I15" s="4">
        <v>13210</v>
      </c>
      <c r="J15" s="4">
        <v>10450</v>
      </c>
      <c r="K15" s="4">
        <v>15989</v>
      </c>
      <c r="L15" s="4">
        <v>56025</v>
      </c>
      <c r="M15" s="4">
        <v>86588</v>
      </c>
      <c r="N15" s="4">
        <v>114985</v>
      </c>
      <c r="O15" s="51">
        <f t="shared" si="1"/>
        <v>297247</v>
      </c>
      <c r="P15" s="36">
        <f t="shared" si="2"/>
        <v>316847</v>
      </c>
      <c r="Q15" s="44">
        <f>SUM(P15/P22)</f>
        <v>0.0032906373123876287</v>
      </c>
    </row>
    <row r="16" spans="1:17" ht="13.5" thickBot="1" thickTop="1">
      <c r="A16" s="33" t="s">
        <v>29</v>
      </c>
      <c r="B16" s="38">
        <f aca="true" t="shared" si="3" ref="B16:G16">SUM(B3:B15)</f>
        <v>6817144</v>
      </c>
      <c r="C16" s="38">
        <f t="shared" si="3"/>
        <v>6920252</v>
      </c>
      <c r="D16" s="38">
        <f t="shared" si="3"/>
        <v>7054043</v>
      </c>
      <c r="E16" s="38">
        <f t="shared" si="3"/>
        <v>7421116</v>
      </c>
      <c r="F16" s="38">
        <f t="shared" si="3"/>
        <v>7184171</v>
      </c>
      <c r="G16" s="38">
        <f t="shared" si="3"/>
        <v>6937677</v>
      </c>
      <c r="H16" s="38">
        <f aca="true" t="shared" si="4" ref="H16:P16">SUM(H3:H15)</f>
        <v>42334403</v>
      </c>
      <c r="I16" s="38">
        <f t="shared" si="4"/>
        <v>7413453</v>
      </c>
      <c r="J16" s="38">
        <f t="shared" si="4"/>
        <v>7788796</v>
      </c>
      <c r="K16" s="38">
        <f t="shared" si="4"/>
        <v>7135817</v>
      </c>
      <c r="L16" s="38">
        <f t="shared" si="4"/>
        <v>7850182</v>
      </c>
      <c r="M16" s="38">
        <f t="shared" si="4"/>
        <v>7408740</v>
      </c>
      <c r="N16" s="38">
        <f t="shared" si="4"/>
        <v>8452170</v>
      </c>
      <c r="O16" s="38">
        <f t="shared" si="4"/>
        <v>46049158</v>
      </c>
      <c r="P16" s="38">
        <f t="shared" si="4"/>
        <v>88383561</v>
      </c>
      <c r="Q16" s="39">
        <f>SUM(P16/P22)</f>
        <v>0.9179138310550141</v>
      </c>
    </row>
    <row r="17" spans="1:17" ht="13.5" thickBot="1" thickTop="1">
      <c r="A17" s="49" t="s">
        <v>67</v>
      </c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8"/>
      <c r="Q17" s="10"/>
    </row>
    <row r="18" spans="1:17" ht="13.5" thickBot="1" thickTop="1">
      <c r="A18" s="6" t="s">
        <v>30</v>
      </c>
      <c r="B18" s="4">
        <v>425429</v>
      </c>
      <c r="C18" s="4">
        <v>462812</v>
      </c>
      <c r="D18" s="4">
        <v>648996</v>
      </c>
      <c r="E18" s="4">
        <v>462704</v>
      </c>
      <c r="F18" s="4">
        <v>386900</v>
      </c>
      <c r="G18" s="4">
        <v>621308</v>
      </c>
      <c r="H18" s="51">
        <f>SUM(B18:G18)</f>
        <v>3008149</v>
      </c>
      <c r="I18" s="4">
        <v>434003</v>
      </c>
      <c r="J18" s="4">
        <v>883714</v>
      </c>
      <c r="K18" s="4">
        <v>907663</v>
      </c>
      <c r="L18" s="4">
        <v>529792</v>
      </c>
      <c r="M18" s="4">
        <v>819214</v>
      </c>
      <c r="N18" s="4">
        <v>551539</v>
      </c>
      <c r="O18" s="51">
        <f>SUM(I18:N18)</f>
        <v>4125925</v>
      </c>
      <c r="P18" s="36">
        <f>SUM(H18+O18)</f>
        <v>7134074</v>
      </c>
      <c r="Q18" s="44">
        <f>SUM(P18/P22)</f>
        <v>0.0740914387503573</v>
      </c>
    </row>
    <row r="19" spans="1:17" ht="13.5" thickBot="1" thickTop="1">
      <c r="A19" s="6" t="s">
        <v>31</v>
      </c>
      <c r="B19" s="4">
        <v>78600</v>
      </c>
      <c r="C19" s="4">
        <v>52758</v>
      </c>
      <c r="D19" s="4">
        <v>34912</v>
      </c>
      <c r="E19" s="4">
        <v>21432</v>
      </c>
      <c r="F19" s="4">
        <v>36317</v>
      </c>
      <c r="G19" s="4">
        <v>35055</v>
      </c>
      <c r="H19" s="51">
        <f>SUM(B19:G19)</f>
        <v>259074</v>
      </c>
      <c r="I19" s="4">
        <v>59766</v>
      </c>
      <c r="J19" s="4">
        <v>33778</v>
      </c>
      <c r="K19" s="4">
        <v>39026</v>
      </c>
      <c r="L19" s="4">
        <v>71932</v>
      </c>
      <c r="M19" s="4">
        <v>112502</v>
      </c>
      <c r="N19" s="4">
        <v>193714</v>
      </c>
      <c r="O19" s="51">
        <f>SUM(I19:N19)</f>
        <v>510718</v>
      </c>
      <c r="P19" s="36">
        <f>SUM(H19+O19)</f>
        <v>769792</v>
      </c>
      <c r="Q19" s="44">
        <f>SUM(P19/P22)</f>
        <v>0.00799473019462863</v>
      </c>
    </row>
    <row r="20" spans="1:17" ht="13.5" thickBot="1" thickTop="1">
      <c r="A20" s="34" t="s">
        <v>33</v>
      </c>
      <c r="B20" s="40">
        <f aca="true" t="shared" si="5" ref="B20:G20">SUM(B18:B19)</f>
        <v>504029</v>
      </c>
      <c r="C20" s="40">
        <f t="shared" si="5"/>
        <v>515570</v>
      </c>
      <c r="D20" s="40">
        <f t="shared" si="5"/>
        <v>683908</v>
      </c>
      <c r="E20" s="40">
        <f t="shared" si="5"/>
        <v>484136</v>
      </c>
      <c r="F20" s="40">
        <f t="shared" si="5"/>
        <v>423217</v>
      </c>
      <c r="G20" s="40">
        <f t="shared" si="5"/>
        <v>656363</v>
      </c>
      <c r="H20" s="40">
        <f aca="true" t="shared" si="6" ref="H20:P20">SUM(H18:H19)</f>
        <v>3267223</v>
      </c>
      <c r="I20" s="40">
        <f t="shared" si="6"/>
        <v>493769</v>
      </c>
      <c r="J20" s="40">
        <f t="shared" si="6"/>
        <v>917492</v>
      </c>
      <c r="K20" s="40">
        <f t="shared" si="6"/>
        <v>946689</v>
      </c>
      <c r="L20" s="40">
        <f t="shared" si="6"/>
        <v>601724</v>
      </c>
      <c r="M20" s="40">
        <f t="shared" si="6"/>
        <v>931716</v>
      </c>
      <c r="N20" s="40">
        <f t="shared" si="6"/>
        <v>745253</v>
      </c>
      <c r="O20" s="40">
        <f t="shared" si="6"/>
        <v>4636643</v>
      </c>
      <c r="P20" s="40">
        <f t="shared" si="6"/>
        <v>7903866</v>
      </c>
      <c r="Q20" s="41">
        <f>SUM(P20/P22)</f>
        <v>0.08208616894498594</v>
      </c>
    </row>
    <row r="21" spans="1:17" ht="13.5" thickBot="1" thickTop="1">
      <c r="A21" s="11"/>
      <c r="B21" s="12"/>
      <c r="C21" s="12"/>
      <c r="D21" s="12"/>
      <c r="E21" s="12"/>
      <c r="F21" s="12"/>
      <c r="G21" s="12"/>
      <c r="H21" s="13"/>
      <c r="I21" s="12"/>
      <c r="J21" s="12"/>
      <c r="K21" s="12"/>
      <c r="L21" s="12"/>
      <c r="M21" s="12"/>
      <c r="N21" s="12"/>
      <c r="O21" s="12"/>
      <c r="P21" s="12"/>
      <c r="Q21" s="14"/>
    </row>
    <row r="22" spans="1:17" ht="13.5" thickBot="1" thickTop="1">
      <c r="A22" s="35" t="s">
        <v>34</v>
      </c>
      <c r="B22" s="36">
        <f aca="true" t="shared" si="7" ref="B22:G22">SUM(B16+B20)</f>
        <v>7321173</v>
      </c>
      <c r="C22" s="36">
        <f t="shared" si="7"/>
        <v>7435822</v>
      </c>
      <c r="D22" s="36">
        <f t="shared" si="7"/>
        <v>7737951</v>
      </c>
      <c r="E22" s="36">
        <f t="shared" si="7"/>
        <v>7905252</v>
      </c>
      <c r="F22" s="36">
        <f t="shared" si="7"/>
        <v>7607388</v>
      </c>
      <c r="G22" s="36">
        <f t="shared" si="7"/>
        <v>7594040</v>
      </c>
      <c r="H22" s="36">
        <f aca="true" t="shared" si="8" ref="H22:P22">SUM(H16+H20)</f>
        <v>45601626</v>
      </c>
      <c r="I22" s="36">
        <f t="shared" si="8"/>
        <v>7907222</v>
      </c>
      <c r="J22" s="36">
        <f t="shared" si="8"/>
        <v>8706288</v>
      </c>
      <c r="K22" s="36">
        <f t="shared" si="8"/>
        <v>8082506</v>
      </c>
      <c r="L22" s="36">
        <f t="shared" si="8"/>
        <v>8451906</v>
      </c>
      <c r="M22" s="36">
        <f t="shared" si="8"/>
        <v>8340456</v>
      </c>
      <c r="N22" s="36">
        <f t="shared" si="8"/>
        <v>9197423</v>
      </c>
      <c r="O22" s="36">
        <f t="shared" si="8"/>
        <v>50685801</v>
      </c>
      <c r="P22" s="36">
        <f t="shared" si="8"/>
        <v>96287427</v>
      </c>
      <c r="Q22" s="37">
        <v>1</v>
      </c>
    </row>
    <row r="23" ht="12.75" thickTop="1"/>
    <row r="24" spans="1:16" ht="12.75">
      <c r="A24" s="1" t="s">
        <v>37</v>
      </c>
      <c r="H24" s="17"/>
      <c r="P24" s="17"/>
    </row>
  </sheetData>
  <sheetProtection/>
  <printOptions/>
  <pageMargins left="0.6692913385826772" right="0.5118110236220472" top="2.5590551181102366" bottom="0.9448818897637796" header="1.7716535433070868" footer="0.7480314960629921"/>
  <pageSetup horizontalDpi="360" verticalDpi="360" orientation="landscape" paperSize="9" scale="70" r:id="rId1"/>
  <headerFooter alignWithMargins="0">
    <oddHeader>&amp;C&amp;"Arial,Negrita Cursiva"&amp;24VENTA NACIONAL DE VALORES PARA VINOS NACIONALES E IMPORTADOS
AÑO 1996 (expresado en Litros)</oddHeader>
    <oddFooter>&amp;LI.NA.VI.  &amp;D&amp;CPágina &amp;P&amp;R&amp;9Archivo:1999-91.XLS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421875" style="0" customWidth="1"/>
    <col min="2" max="2" width="9.140625" style="0" customWidth="1"/>
    <col min="3" max="3" width="9.7109375" style="0" customWidth="1"/>
    <col min="4" max="7" width="9.140625" style="0" customWidth="1"/>
    <col min="8" max="8" width="11.00390625" style="0" customWidth="1"/>
    <col min="9" max="10" width="9.140625" style="0" customWidth="1"/>
    <col min="11" max="11" width="11.57421875" style="0" customWidth="1"/>
    <col min="12" max="12" width="9.8515625" style="0" customWidth="1"/>
    <col min="13" max="13" width="12.00390625" style="0" customWidth="1"/>
    <col min="14" max="14" width="11.140625" style="0" customWidth="1"/>
    <col min="15" max="15" width="11.28125" style="0" customWidth="1"/>
    <col min="16" max="16" width="10.140625" style="0" customWidth="1"/>
    <col min="17" max="17" width="13.28125" style="0" customWidth="1"/>
  </cols>
  <sheetData>
    <row r="1" spans="1:17" ht="13.5" thickBot="1" thickTop="1">
      <c r="A1" s="2" t="s">
        <v>55</v>
      </c>
      <c r="B1" s="43" t="s">
        <v>0</v>
      </c>
      <c r="C1" s="43" t="s">
        <v>1</v>
      </c>
      <c r="D1" s="43" t="s">
        <v>2</v>
      </c>
      <c r="E1" s="43" t="s">
        <v>3</v>
      </c>
      <c r="F1" s="43" t="s">
        <v>4</v>
      </c>
      <c r="G1" s="43" t="s">
        <v>5</v>
      </c>
      <c r="H1" s="42" t="s">
        <v>63</v>
      </c>
      <c r="I1" s="43" t="s">
        <v>7</v>
      </c>
      <c r="J1" s="43" t="s">
        <v>8</v>
      </c>
      <c r="K1" s="43" t="s">
        <v>9</v>
      </c>
      <c r="L1" s="43" t="s">
        <v>10</v>
      </c>
      <c r="M1" s="43" t="s">
        <v>11</v>
      </c>
      <c r="N1" s="43" t="s">
        <v>12</v>
      </c>
      <c r="O1" s="42" t="s">
        <v>68</v>
      </c>
      <c r="P1" s="46" t="s">
        <v>14</v>
      </c>
      <c r="Q1" s="46" t="s">
        <v>15</v>
      </c>
    </row>
    <row r="2" spans="1:17" ht="13.5" thickBot="1" thickTop="1">
      <c r="A2" s="48" t="s">
        <v>66</v>
      </c>
      <c r="B2" s="31"/>
      <c r="C2" s="31"/>
      <c r="D2" s="31"/>
      <c r="E2" s="31"/>
      <c r="F2" s="31"/>
      <c r="G2" s="31"/>
      <c r="H2" s="50" t="s">
        <v>64</v>
      </c>
      <c r="I2" s="31"/>
      <c r="J2" s="31"/>
      <c r="K2" s="31"/>
      <c r="L2" s="31"/>
      <c r="M2" s="31"/>
      <c r="N2" s="31"/>
      <c r="O2" s="50" t="s">
        <v>64</v>
      </c>
      <c r="P2" s="47"/>
      <c r="Q2" s="47"/>
    </row>
    <row r="3" spans="1:17" ht="13.5" thickBot="1" thickTop="1">
      <c r="A3" s="3" t="s">
        <v>16</v>
      </c>
      <c r="B3" s="4">
        <v>4619589</v>
      </c>
      <c r="C3" s="4">
        <v>5455930</v>
      </c>
      <c r="D3" s="4">
        <v>6005970</v>
      </c>
      <c r="E3" s="4">
        <v>5215260</v>
      </c>
      <c r="F3" s="4">
        <v>5413420</v>
      </c>
      <c r="G3" s="4">
        <v>5740030</v>
      </c>
      <c r="H3" s="51">
        <f aca="true" t="shared" si="0" ref="H3:H15">SUM(B3:G3)</f>
        <v>32450199</v>
      </c>
      <c r="I3" s="4">
        <v>4922020</v>
      </c>
      <c r="J3" s="4">
        <v>5530700</v>
      </c>
      <c r="K3" s="4">
        <v>4942140</v>
      </c>
      <c r="L3" s="4">
        <v>5440060</v>
      </c>
      <c r="M3" s="4">
        <v>5107380</v>
      </c>
      <c r="N3" s="4">
        <v>5345490</v>
      </c>
      <c r="O3" s="51">
        <f aca="true" t="shared" si="1" ref="O3:O15">SUM(I3:N3)</f>
        <v>31287790</v>
      </c>
      <c r="P3" s="36">
        <f aca="true" t="shared" si="2" ref="P3:P15">SUM(H3+O3)</f>
        <v>63737989</v>
      </c>
      <c r="Q3" s="44">
        <f>SUM(P3/P22)</f>
        <v>0.6723930076516392</v>
      </c>
    </row>
    <row r="4" spans="1:17" ht="13.5" thickBot="1" thickTop="1">
      <c r="A4" s="3" t="s">
        <v>17</v>
      </c>
      <c r="B4" s="4">
        <v>515225</v>
      </c>
      <c r="C4" s="4">
        <v>572085</v>
      </c>
      <c r="D4" s="4">
        <v>644970</v>
      </c>
      <c r="E4" s="4">
        <v>534400</v>
      </c>
      <c r="F4" s="4">
        <v>582750</v>
      </c>
      <c r="G4" s="4">
        <v>635275</v>
      </c>
      <c r="H4" s="51">
        <f t="shared" si="0"/>
        <v>3484705</v>
      </c>
      <c r="I4" s="4">
        <v>437405</v>
      </c>
      <c r="J4" s="4">
        <v>621100</v>
      </c>
      <c r="K4" s="4">
        <v>546750</v>
      </c>
      <c r="L4" s="4">
        <v>551540</v>
      </c>
      <c r="M4" s="4">
        <v>517060</v>
      </c>
      <c r="N4" s="4">
        <v>570935</v>
      </c>
      <c r="O4" s="51">
        <f t="shared" si="1"/>
        <v>3244790</v>
      </c>
      <c r="P4" s="36">
        <f t="shared" si="2"/>
        <v>6729495</v>
      </c>
      <c r="Q4" s="44">
        <f>SUM(P4/P22)</f>
        <v>0.07099165590283478</v>
      </c>
    </row>
    <row r="5" spans="1:17" ht="13.5" thickBot="1" thickTop="1">
      <c r="A5" s="6" t="s">
        <v>18</v>
      </c>
      <c r="B5" s="4">
        <v>304245</v>
      </c>
      <c r="C5" s="4">
        <v>243315</v>
      </c>
      <c r="D5" s="4">
        <v>348165</v>
      </c>
      <c r="E5" s="4">
        <v>234570</v>
      </c>
      <c r="F5" s="4">
        <v>341085</v>
      </c>
      <c r="G5" s="4">
        <v>348600</v>
      </c>
      <c r="H5" s="51">
        <f t="shared" si="0"/>
        <v>1819980</v>
      </c>
      <c r="I5" s="4">
        <v>309870</v>
      </c>
      <c r="J5" s="4">
        <v>352950</v>
      </c>
      <c r="K5" s="4">
        <v>358500</v>
      </c>
      <c r="L5" s="4">
        <v>341400</v>
      </c>
      <c r="M5" s="4">
        <v>408780</v>
      </c>
      <c r="N5" s="4">
        <v>467370</v>
      </c>
      <c r="O5" s="51">
        <f t="shared" si="1"/>
        <v>2238870</v>
      </c>
      <c r="P5" s="36">
        <f t="shared" si="2"/>
        <v>4058850</v>
      </c>
      <c r="Q5" s="44">
        <f>SUM(P5/P22)</f>
        <v>0.042818143495347114</v>
      </c>
    </row>
    <row r="6" spans="1:17" ht="13.5" thickBot="1" thickTop="1">
      <c r="A6" s="7" t="s">
        <v>19</v>
      </c>
      <c r="B6" s="4">
        <v>291304</v>
      </c>
      <c r="C6" s="4">
        <v>410825</v>
      </c>
      <c r="D6" s="4">
        <v>418635</v>
      </c>
      <c r="E6" s="4">
        <v>329757</v>
      </c>
      <c r="F6" s="4">
        <v>579132</v>
      </c>
      <c r="G6" s="4">
        <v>457958</v>
      </c>
      <c r="H6" s="51">
        <f t="shared" si="0"/>
        <v>2487611</v>
      </c>
      <c r="I6" s="4">
        <v>476585</v>
      </c>
      <c r="J6" s="4">
        <v>453550</v>
      </c>
      <c r="K6" s="4">
        <v>554320</v>
      </c>
      <c r="L6" s="4">
        <v>467265</v>
      </c>
      <c r="M6" s="4">
        <v>353435</v>
      </c>
      <c r="N6" s="4">
        <v>424950</v>
      </c>
      <c r="O6" s="51">
        <f t="shared" si="1"/>
        <v>2730105</v>
      </c>
      <c r="P6" s="36">
        <f t="shared" si="2"/>
        <v>5217716</v>
      </c>
      <c r="Q6" s="44">
        <f>SUM(P6/P22)</f>
        <v>0.05504340204884846</v>
      </c>
    </row>
    <row r="7" spans="1:17" ht="13.5" thickBot="1" thickTop="1">
      <c r="A7" s="3" t="s">
        <v>20</v>
      </c>
      <c r="B7" s="4">
        <v>142032</v>
      </c>
      <c r="C7" s="4">
        <v>212180</v>
      </c>
      <c r="D7" s="4">
        <v>213035</v>
      </c>
      <c r="E7" s="4">
        <v>222803</v>
      </c>
      <c r="F7" s="4">
        <v>240417</v>
      </c>
      <c r="G7" s="4">
        <v>302702</v>
      </c>
      <c r="H7" s="51">
        <f t="shared" si="0"/>
        <v>1333169</v>
      </c>
      <c r="I7" s="4">
        <v>252095</v>
      </c>
      <c r="J7" s="4">
        <v>280928</v>
      </c>
      <c r="K7" s="4">
        <v>267890</v>
      </c>
      <c r="L7" s="4">
        <v>151552</v>
      </c>
      <c r="M7" s="4">
        <v>170590</v>
      </c>
      <c r="N7" s="4">
        <v>210740</v>
      </c>
      <c r="O7" s="51">
        <f t="shared" si="1"/>
        <v>1333795</v>
      </c>
      <c r="P7" s="36">
        <f t="shared" si="2"/>
        <v>2666964</v>
      </c>
      <c r="Q7" s="44">
        <f>SUM(P7/P22)</f>
        <v>0.0281346803279069</v>
      </c>
    </row>
    <row r="8" spans="1:17" ht="13.5" thickBot="1" thickTop="1">
      <c r="A8" s="3" t="s">
        <v>21</v>
      </c>
      <c r="B8" s="4">
        <v>150000</v>
      </c>
      <c r="C8" s="4">
        <v>185000</v>
      </c>
      <c r="D8" s="4">
        <v>1000</v>
      </c>
      <c r="E8" s="4">
        <v>153000</v>
      </c>
      <c r="F8" s="4">
        <v>156000</v>
      </c>
      <c r="G8" s="4">
        <v>407000</v>
      </c>
      <c r="H8" s="51">
        <f t="shared" si="0"/>
        <v>1052000</v>
      </c>
      <c r="I8" s="4">
        <v>201000</v>
      </c>
      <c r="J8" s="4">
        <v>177000</v>
      </c>
      <c r="K8" s="4">
        <v>350000</v>
      </c>
      <c r="L8" s="4">
        <v>300000</v>
      </c>
      <c r="M8" s="4">
        <v>200000</v>
      </c>
      <c r="N8" s="4">
        <v>227000</v>
      </c>
      <c r="O8" s="51">
        <f t="shared" si="1"/>
        <v>1455000</v>
      </c>
      <c r="P8" s="36">
        <f t="shared" si="2"/>
        <v>2507000</v>
      </c>
      <c r="Q8" s="44">
        <f>SUM(P8/P22)</f>
        <v>0.026447167484098998</v>
      </c>
    </row>
    <row r="9" spans="1:17" ht="13.5" thickBot="1" thickTop="1">
      <c r="A9" s="3" t="s">
        <v>22</v>
      </c>
      <c r="B9" s="4">
        <v>1200</v>
      </c>
      <c r="C9" s="4">
        <v>952</v>
      </c>
      <c r="D9" s="4">
        <v>1500</v>
      </c>
      <c r="E9" s="4">
        <v>4290</v>
      </c>
      <c r="F9" s="4">
        <v>2625</v>
      </c>
      <c r="G9" s="4">
        <v>3487</v>
      </c>
      <c r="H9" s="51">
        <f t="shared" si="0"/>
        <v>14054</v>
      </c>
      <c r="I9" s="4">
        <v>1200</v>
      </c>
      <c r="J9" s="4">
        <v>6000</v>
      </c>
      <c r="K9" s="4">
        <v>3563</v>
      </c>
      <c r="L9" s="4">
        <v>6450</v>
      </c>
      <c r="M9" s="4">
        <v>11025</v>
      </c>
      <c r="N9" s="4">
        <v>8520</v>
      </c>
      <c r="O9" s="51">
        <f t="shared" si="1"/>
        <v>36758</v>
      </c>
      <c r="P9" s="36">
        <f t="shared" si="2"/>
        <v>50812</v>
      </c>
      <c r="Q9" s="44">
        <f>SUM(P9/P22)</f>
        <v>0.0005360324986844987</v>
      </c>
    </row>
    <row r="10" spans="1:17" ht="13.5" thickBot="1" thickTop="1">
      <c r="A10" s="6" t="s">
        <v>23</v>
      </c>
      <c r="B10" s="4">
        <v>0</v>
      </c>
      <c r="C10" s="4">
        <v>0</v>
      </c>
      <c r="D10" s="4">
        <v>500</v>
      </c>
      <c r="E10" s="4">
        <v>3900</v>
      </c>
      <c r="F10" s="4">
        <v>150</v>
      </c>
      <c r="G10" s="4">
        <v>250</v>
      </c>
      <c r="H10" s="51">
        <f t="shared" si="0"/>
        <v>4800</v>
      </c>
      <c r="I10" s="4">
        <v>300</v>
      </c>
      <c r="J10" s="4">
        <v>3900</v>
      </c>
      <c r="K10" s="4">
        <v>0</v>
      </c>
      <c r="L10" s="4">
        <v>250</v>
      </c>
      <c r="M10" s="4">
        <v>0</v>
      </c>
      <c r="N10" s="4">
        <v>295</v>
      </c>
      <c r="O10" s="51">
        <f t="shared" si="1"/>
        <v>4745</v>
      </c>
      <c r="P10" s="36">
        <f t="shared" si="2"/>
        <v>9545</v>
      </c>
      <c r="Q10" s="44">
        <f>SUM(P10/P22)</f>
        <v>0.00010069334409083562</v>
      </c>
    </row>
    <row r="11" spans="1:17" ht="13.5" thickBot="1" thickTop="1">
      <c r="A11" s="6" t="s">
        <v>24</v>
      </c>
      <c r="B11" s="4">
        <v>206693</v>
      </c>
      <c r="C11" s="4">
        <v>90412</v>
      </c>
      <c r="D11" s="4">
        <v>125137</v>
      </c>
      <c r="E11" s="4">
        <v>95325</v>
      </c>
      <c r="F11" s="4">
        <v>93630</v>
      </c>
      <c r="G11" s="4">
        <v>168945</v>
      </c>
      <c r="H11" s="51">
        <f t="shared" si="0"/>
        <v>780142</v>
      </c>
      <c r="I11" s="4">
        <v>171720</v>
      </c>
      <c r="J11" s="4">
        <v>168789</v>
      </c>
      <c r="K11" s="4">
        <v>213200</v>
      </c>
      <c r="L11" s="4">
        <v>169370</v>
      </c>
      <c r="M11" s="4">
        <v>209625</v>
      </c>
      <c r="N11" s="4">
        <v>228878</v>
      </c>
      <c r="O11" s="51">
        <f t="shared" si="1"/>
        <v>1161582</v>
      </c>
      <c r="P11" s="36">
        <f t="shared" si="2"/>
        <v>1941724</v>
      </c>
      <c r="Q11" s="44">
        <f>SUM(P11/P22)</f>
        <v>0.020483885056200496</v>
      </c>
    </row>
    <row r="12" spans="1:17" ht="13.5" thickBot="1" thickTop="1">
      <c r="A12" s="6" t="s">
        <v>25</v>
      </c>
      <c r="B12" s="4">
        <v>102329</v>
      </c>
      <c r="C12" s="4">
        <v>14309</v>
      </c>
      <c r="D12" s="4">
        <v>142390</v>
      </c>
      <c r="E12" s="4">
        <v>91307</v>
      </c>
      <c r="F12" s="4">
        <v>162647</v>
      </c>
      <c r="G12" s="4">
        <v>96298</v>
      </c>
      <c r="H12" s="51">
        <f t="shared" si="0"/>
        <v>609280</v>
      </c>
      <c r="I12" s="4">
        <v>81268</v>
      </c>
      <c r="J12" s="4">
        <v>225501</v>
      </c>
      <c r="K12" s="4">
        <v>118149</v>
      </c>
      <c r="L12" s="4">
        <v>297360</v>
      </c>
      <c r="M12" s="4">
        <v>199098</v>
      </c>
      <c r="N12" s="4">
        <v>199156</v>
      </c>
      <c r="O12" s="51">
        <f t="shared" si="1"/>
        <v>1120532</v>
      </c>
      <c r="P12" s="36">
        <f t="shared" si="2"/>
        <v>1729812</v>
      </c>
      <c r="Q12" s="44">
        <f>SUM(P12/P22)</f>
        <v>0.018248355676108597</v>
      </c>
    </row>
    <row r="13" spans="1:17" ht="13.5" thickBot="1" thickTop="1">
      <c r="A13" s="28" t="s">
        <v>62</v>
      </c>
      <c r="B13" s="4">
        <v>13356</v>
      </c>
      <c r="C13" s="4">
        <v>5816</v>
      </c>
      <c r="D13" s="4">
        <v>5226</v>
      </c>
      <c r="E13" s="4">
        <v>4400</v>
      </c>
      <c r="F13" s="4">
        <v>4582</v>
      </c>
      <c r="G13" s="4">
        <v>4986</v>
      </c>
      <c r="H13" s="51">
        <f t="shared" si="0"/>
        <v>38366</v>
      </c>
      <c r="I13" s="4">
        <v>12780</v>
      </c>
      <c r="J13" s="4">
        <v>8757</v>
      </c>
      <c r="K13" s="4">
        <v>6012</v>
      </c>
      <c r="L13" s="4">
        <v>29266</v>
      </c>
      <c r="M13" s="4">
        <v>4505</v>
      </c>
      <c r="N13" s="4">
        <v>7666</v>
      </c>
      <c r="O13" s="51">
        <f t="shared" si="1"/>
        <v>68986</v>
      </c>
      <c r="P13" s="36">
        <f t="shared" si="2"/>
        <v>107352</v>
      </c>
      <c r="Q13" s="44">
        <f>SUM(P13/P22)</f>
        <v>0.0011324915531523716</v>
      </c>
    </row>
    <row r="14" spans="1:17" ht="13.5" thickBot="1" thickTop="1">
      <c r="A14" s="6" t="s">
        <v>65</v>
      </c>
      <c r="B14" s="4">
        <v>969</v>
      </c>
      <c r="C14" s="4">
        <v>750</v>
      </c>
      <c r="D14" s="4">
        <v>365</v>
      </c>
      <c r="E14" s="4">
        <v>972</v>
      </c>
      <c r="F14" s="4">
        <v>6024</v>
      </c>
      <c r="G14" s="4">
        <v>5065</v>
      </c>
      <c r="H14" s="51">
        <f t="shared" si="0"/>
        <v>14145</v>
      </c>
      <c r="I14" s="4">
        <v>1875</v>
      </c>
      <c r="J14" s="4">
        <v>444</v>
      </c>
      <c r="K14" s="4">
        <v>5694</v>
      </c>
      <c r="L14" s="4">
        <v>26170</v>
      </c>
      <c r="M14" s="4">
        <v>49419</v>
      </c>
      <c r="N14" s="4">
        <v>60096</v>
      </c>
      <c r="O14" s="51">
        <f t="shared" si="1"/>
        <v>143698</v>
      </c>
      <c r="P14" s="36">
        <f t="shared" si="2"/>
        <v>157843</v>
      </c>
      <c r="Q14" s="44">
        <f>SUM(P14/P22)</f>
        <v>0.001665137717268703</v>
      </c>
    </row>
    <row r="15" spans="1:17" ht="13.5" thickBot="1" thickTop="1">
      <c r="A15" s="6" t="s">
        <v>60</v>
      </c>
      <c r="B15" s="4">
        <v>5250</v>
      </c>
      <c r="C15" s="4">
        <v>19500</v>
      </c>
      <c r="D15" s="4">
        <v>6130</v>
      </c>
      <c r="E15" s="4">
        <v>2250</v>
      </c>
      <c r="F15" s="4">
        <v>15852</v>
      </c>
      <c r="G15" s="4">
        <v>8240</v>
      </c>
      <c r="H15" s="51">
        <f t="shared" si="0"/>
        <v>57222</v>
      </c>
      <c r="I15" s="4">
        <v>4620</v>
      </c>
      <c r="J15" s="4">
        <v>29754</v>
      </c>
      <c r="K15" s="4">
        <v>33002</v>
      </c>
      <c r="L15" s="4">
        <v>36500</v>
      </c>
      <c r="M15" s="4">
        <v>124197</v>
      </c>
      <c r="N15" s="4">
        <v>118880</v>
      </c>
      <c r="O15" s="51">
        <f t="shared" si="1"/>
        <v>346953</v>
      </c>
      <c r="P15" s="36">
        <f t="shared" si="2"/>
        <v>404175</v>
      </c>
      <c r="Q15" s="44">
        <f>SUM(P15/P22)</f>
        <v>0.004263774997162231</v>
      </c>
    </row>
    <row r="16" spans="1:17" ht="13.5" thickBot="1" thickTop="1">
      <c r="A16" s="33" t="s">
        <v>29</v>
      </c>
      <c r="B16" s="38">
        <f aca="true" t="shared" si="3" ref="B16:P16">SUM(B3:B15)</f>
        <v>6352192</v>
      </c>
      <c r="C16" s="38">
        <f t="shared" si="3"/>
        <v>7211074</v>
      </c>
      <c r="D16" s="38">
        <f t="shared" si="3"/>
        <v>7913023</v>
      </c>
      <c r="E16" s="38">
        <f t="shared" si="3"/>
        <v>6892234</v>
      </c>
      <c r="F16" s="38">
        <f t="shared" si="3"/>
        <v>7598314</v>
      </c>
      <c r="G16" s="38">
        <f t="shared" si="3"/>
        <v>8178836</v>
      </c>
      <c r="H16" s="38">
        <f t="shared" si="3"/>
        <v>44145673</v>
      </c>
      <c r="I16" s="38">
        <f t="shared" si="3"/>
        <v>6872738</v>
      </c>
      <c r="J16" s="38">
        <f t="shared" si="3"/>
        <v>7859373</v>
      </c>
      <c r="K16" s="38">
        <f t="shared" si="3"/>
        <v>7399220</v>
      </c>
      <c r="L16" s="38">
        <f t="shared" si="3"/>
        <v>7817183</v>
      </c>
      <c r="M16" s="38">
        <f t="shared" si="3"/>
        <v>7355114</v>
      </c>
      <c r="N16" s="38">
        <f t="shared" si="3"/>
        <v>7869976</v>
      </c>
      <c r="O16" s="38">
        <f t="shared" si="3"/>
        <v>45173604</v>
      </c>
      <c r="P16" s="38">
        <f t="shared" si="3"/>
        <v>89319277</v>
      </c>
      <c r="Q16" s="39">
        <f>SUM(P16/P22)</f>
        <v>0.9422584277533432</v>
      </c>
    </row>
    <row r="17" spans="1:17" ht="13.5" thickBot="1" thickTop="1">
      <c r="A17" s="49" t="s">
        <v>69</v>
      </c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8"/>
      <c r="Q17" s="10"/>
    </row>
    <row r="18" spans="1:17" ht="13.5" thickBot="1" thickTop="1">
      <c r="A18" s="6" t="s">
        <v>30</v>
      </c>
      <c r="B18" s="4">
        <v>241494</v>
      </c>
      <c r="C18" s="4">
        <v>219966</v>
      </c>
      <c r="D18" s="4">
        <v>247607</v>
      </c>
      <c r="E18" s="4">
        <v>189259</v>
      </c>
      <c r="F18" s="4">
        <v>452210</v>
      </c>
      <c r="G18" s="4">
        <v>408236</v>
      </c>
      <c r="H18" s="51">
        <f>SUM(B18:G18)</f>
        <v>1758772</v>
      </c>
      <c r="I18" s="4">
        <v>467842</v>
      </c>
      <c r="J18" s="4">
        <v>676925</v>
      </c>
      <c r="K18" s="4">
        <v>634968</v>
      </c>
      <c r="L18" s="4">
        <v>530593</v>
      </c>
      <c r="M18" s="4">
        <v>287842</v>
      </c>
      <c r="N18" s="4">
        <v>381507</v>
      </c>
      <c r="O18" s="51">
        <f>SUM(I18:N18)</f>
        <v>2979677</v>
      </c>
      <c r="P18" s="36">
        <f>SUM(H18+O18)</f>
        <v>4738449</v>
      </c>
      <c r="Q18" s="44">
        <f>SUM(P18/P22)</f>
        <v>0.04998745684797025</v>
      </c>
    </row>
    <row r="19" spans="1:17" ht="13.5" thickBot="1" thickTop="1">
      <c r="A19" s="6" t="s">
        <v>31</v>
      </c>
      <c r="B19" s="4">
        <v>69272</v>
      </c>
      <c r="C19" s="4">
        <v>60223</v>
      </c>
      <c r="D19" s="4">
        <v>45835</v>
      </c>
      <c r="E19" s="4">
        <v>37546</v>
      </c>
      <c r="F19" s="4">
        <v>22759</v>
      </c>
      <c r="G19" s="4">
        <v>35447</v>
      </c>
      <c r="H19" s="51">
        <f>SUM(B19:G19)</f>
        <v>271082</v>
      </c>
      <c r="I19" s="4">
        <v>30753</v>
      </c>
      <c r="J19" s="4">
        <v>51743</v>
      </c>
      <c r="K19" s="4">
        <v>36351</v>
      </c>
      <c r="L19" s="4">
        <v>68760</v>
      </c>
      <c r="M19" s="4">
        <v>112744</v>
      </c>
      <c r="N19" s="4">
        <v>163601</v>
      </c>
      <c r="O19" s="51">
        <f>SUM(I19:N19)</f>
        <v>463952</v>
      </c>
      <c r="P19" s="36">
        <f>SUM(H19+O19)</f>
        <v>735034</v>
      </c>
      <c r="Q19" s="44">
        <f>SUM(P19/P22)</f>
        <v>0.007754115398686566</v>
      </c>
    </row>
    <row r="20" spans="1:17" ht="13.5" thickBot="1" thickTop="1">
      <c r="A20" s="34" t="s">
        <v>33</v>
      </c>
      <c r="B20" s="40">
        <f aca="true" t="shared" si="4" ref="B20:P20">SUM(B18:B19)</f>
        <v>310766</v>
      </c>
      <c r="C20" s="40">
        <f t="shared" si="4"/>
        <v>280189</v>
      </c>
      <c r="D20" s="40">
        <f t="shared" si="4"/>
        <v>293442</v>
      </c>
      <c r="E20" s="40">
        <f t="shared" si="4"/>
        <v>226805</v>
      </c>
      <c r="F20" s="40">
        <f t="shared" si="4"/>
        <v>474969</v>
      </c>
      <c r="G20" s="40">
        <f t="shared" si="4"/>
        <v>443683</v>
      </c>
      <c r="H20" s="40">
        <f t="shared" si="4"/>
        <v>2029854</v>
      </c>
      <c r="I20" s="40">
        <f t="shared" si="4"/>
        <v>498595</v>
      </c>
      <c r="J20" s="40">
        <f t="shared" si="4"/>
        <v>728668</v>
      </c>
      <c r="K20" s="40">
        <f t="shared" si="4"/>
        <v>671319</v>
      </c>
      <c r="L20" s="40">
        <f t="shared" si="4"/>
        <v>599353</v>
      </c>
      <c r="M20" s="40">
        <f t="shared" si="4"/>
        <v>400586</v>
      </c>
      <c r="N20" s="40">
        <f t="shared" si="4"/>
        <v>545108</v>
      </c>
      <c r="O20" s="40">
        <f t="shared" si="4"/>
        <v>3443629</v>
      </c>
      <c r="P20" s="40">
        <f t="shared" si="4"/>
        <v>5473483</v>
      </c>
      <c r="Q20" s="41">
        <f>SUM(P20/P22)</f>
        <v>0.05774157224665681</v>
      </c>
    </row>
    <row r="21" spans="1:17" ht="13.5" thickBot="1" thickTop="1">
      <c r="A21" s="11"/>
      <c r="B21" s="12"/>
      <c r="C21" s="12"/>
      <c r="D21" s="12"/>
      <c r="E21" s="12"/>
      <c r="F21" s="12"/>
      <c r="G21" s="12"/>
      <c r="H21" s="13"/>
      <c r="I21" s="12"/>
      <c r="J21" s="12"/>
      <c r="K21" s="12"/>
      <c r="L21" s="12"/>
      <c r="M21" s="12"/>
      <c r="N21" s="12"/>
      <c r="O21" s="12"/>
      <c r="P21" s="12"/>
      <c r="Q21" s="14"/>
    </row>
    <row r="22" spans="1:17" ht="13.5" thickBot="1" thickTop="1">
      <c r="A22" s="35" t="s">
        <v>34</v>
      </c>
      <c r="B22" s="36">
        <f aca="true" t="shared" si="5" ref="B22:P22">SUM(B16+B20)</f>
        <v>6662958</v>
      </c>
      <c r="C22" s="36">
        <f t="shared" si="5"/>
        <v>7491263</v>
      </c>
      <c r="D22" s="36">
        <f t="shared" si="5"/>
        <v>8206465</v>
      </c>
      <c r="E22" s="36">
        <f t="shared" si="5"/>
        <v>7119039</v>
      </c>
      <c r="F22" s="36">
        <f t="shared" si="5"/>
        <v>8073283</v>
      </c>
      <c r="G22" s="36">
        <f t="shared" si="5"/>
        <v>8622519</v>
      </c>
      <c r="H22" s="36">
        <f t="shared" si="5"/>
        <v>46175527</v>
      </c>
      <c r="I22" s="36">
        <f t="shared" si="5"/>
        <v>7371333</v>
      </c>
      <c r="J22" s="36">
        <f t="shared" si="5"/>
        <v>8588041</v>
      </c>
      <c r="K22" s="36">
        <f t="shared" si="5"/>
        <v>8070539</v>
      </c>
      <c r="L22" s="36">
        <f t="shared" si="5"/>
        <v>8416536</v>
      </c>
      <c r="M22" s="36">
        <f t="shared" si="5"/>
        <v>7755700</v>
      </c>
      <c r="N22" s="36">
        <f t="shared" si="5"/>
        <v>8415084</v>
      </c>
      <c r="O22" s="36">
        <f t="shared" si="5"/>
        <v>48617233</v>
      </c>
      <c r="P22" s="36">
        <f t="shared" si="5"/>
        <v>94792760</v>
      </c>
      <c r="Q22" s="37">
        <v>1</v>
      </c>
    </row>
    <row r="23" ht="12.75" thickTop="1"/>
    <row r="24" ht="12.75">
      <c r="A24" s="1" t="s">
        <v>37</v>
      </c>
    </row>
  </sheetData>
  <sheetProtection/>
  <printOptions/>
  <pageMargins left="0.6692913385826772" right="0.5118110236220472" top="2.5590551181102366" bottom="0.9448818897637796" header="1.7716535433070868" footer="0.7480314960629921"/>
  <pageSetup horizontalDpi="360" verticalDpi="360" orientation="landscape" paperSize="9" scale="70" r:id="rId1"/>
  <headerFooter alignWithMargins="0">
    <oddHeader>&amp;C&amp;"Arial,Negrita Cursiva"&amp;24VENTA NACIONAL DE VALORES PARA VINOS NACIONALES E IMPORTADOS
AÑO 1995 &amp;20(expresado en Litros)</oddHeader>
    <oddFooter>&amp;LI.NA.VI.  &amp;D&amp;CPágina &amp;P&amp;R&amp;9Archivo:1999-91.XLS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8515625" style="0" customWidth="1"/>
    <col min="2" max="2" width="9.140625" style="0" customWidth="1"/>
    <col min="3" max="3" width="9.7109375" style="0" customWidth="1"/>
    <col min="4" max="7" width="9.140625" style="0" customWidth="1"/>
    <col min="8" max="8" width="11.00390625" style="0" bestFit="1" customWidth="1"/>
    <col min="9" max="10" width="9.140625" style="0" customWidth="1"/>
    <col min="11" max="11" width="11.57421875" style="0" customWidth="1"/>
    <col min="12" max="12" width="9.8515625" style="0" customWidth="1"/>
    <col min="13" max="13" width="12.00390625" style="0" customWidth="1"/>
    <col min="14" max="14" width="11.140625" style="0" customWidth="1"/>
    <col min="15" max="15" width="11.57421875" style="0" customWidth="1"/>
    <col min="16" max="16" width="10.140625" style="0" customWidth="1"/>
    <col min="17" max="17" width="13.28125" style="0" customWidth="1"/>
  </cols>
  <sheetData>
    <row r="1" spans="1:17" ht="13.5" thickBot="1" thickTop="1">
      <c r="A1" s="2" t="s">
        <v>55</v>
      </c>
      <c r="B1" s="43" t="s">
        <v>0</v>
      </c>
      <c r="C1" s="43" t="s">
        <v>1</v>
      </c>
      <c r="D1" s="43" t="s">
        <v>2</v>
      </c>
      <c r="E1" s="43" t="s">
        <v>3</v>
      </c>
      <c r="F1" s="43" t="s">
        <v>4</v>
      </c>
      <c r="G1" s="43" t="s">
        <v>5</v>
      </c>
      <c r="H1" s="42" t="s">
        <v>63</v>
      </c>
      <c r="I1" s="43" t="s">
        <v>7</v>
      </c>
      <c r="J1" s="43" t="s">
        <v>8</v>
      </c>
      <c r="K1" s="43" t="s">
        <v>9</v>
      </c>
      <c r="L1" s="43" t="s">
        <v>10</v>
      </c>
      <c r="M1" s="43" t="s">
        <v>11</v>
      </c>
      <c r="N1" s="43" t="s">
        <v>12</v>
      </c>
      <c r="O1" s="42" t="s">
        <v>68</v>
      </c>
      <c r="P1" s="46" t="s">
        <v>14</v>
      </c>
      <c r="Q1" s="46" t="s">
        <v>15</v>
      </c>
    </row>
    <row r="2" spans="1:17" ht="13.5" thickBot="1" thickTop="1">
      <c r="A2" s="48" t="s">
        <v>66</v>
      </c>
      <c r="B2" s="31"/>
      <c r="C2" s="31"/>
      <c r="D2" s="31"/>
      <c r="E2" s="31"/>
      <c r="F2" s="31"/>
      <c r="G2" s="31"/>
      <c r="H2" s="50" t="s">
        <v>64</v>
      </c>
      <c r="I2" s="31"/>
      <c r="J2" s="31"/>
      <c r="K2" s="31"/>
      <c r="L2" s="31"/>
      <c r="M2" s="31"/>
      <c r="N2" s="31"/>
      <c r="O2" s="50" t="s">
        <v>64</v>
      </c>
      <c r="P2" s="47"/>
      <c r="Q2" s="47"/>
    </row>
    <row r="3" spans="1:17" ht="13.5" thickBot="1" thickTop="1">
      <c r="A3" s="3" t="s">
        <v>16</v>
      </c>
      <c r="B3" s="4">
        <v>4817490</v>
      </c>
      <c r="C3" s="4">
        <v>5311210</v>
      </c>
      <c r="D3" s="4">
        <v>6264700</v>
      </c>
      <c r="E3" s="4">
        <v>5698800</v>
      </c>
      <c r="F3" s="4">
        <v>5472680</v>
      </c>
      <c r="G3" s="4">
        <v>5969900</v>
      </c>
      <c r="H3" s="51">
        <f aca="true" t="shared" si="0" ref="H3:H15">SUM(B3:G3)</f>
        <v>33534780</v>
      </c>
      <c r="I3" s="4">
        <v>5581410</v>
      </c>
      <c r="J3" s="4">
        <v>6062800</v>
      </c>
      <c r="K3" s="4">
        <v>5788390</v>
      </c>
      <c r="L3" s="4">
        <v>5689890</v>
      </c>
      <c r="M3" s="4">
        <v>5641860</v>
      </c>
      <c r="N3" s="4">
        <v>6066730</v>
      </c>
      <c r="O3" s="51">
        <f aca="true" t="shared" si="1" ref="O3:O15">SUM(I3:N3)</f>
        <v>34831080</v>
      </c>
      <c r="P3" s="36">
        <f aca="true" t="shared" si="2" ref="P3:P15">SUM(H3+O3)</f>
        <v>68365860</v>
      </c>
      <c r="Q3" s="44">
        <f>SUM(P3/P22)</f>
        <v>0.692496791120748</v>
      </c>
    </row>
    <row r="4" spans="1:17" ht="13.5" thickBot="1" thickTop="1">
      <c r="A4" s="3" t="s">
        <v>17</v>
      </c>
      <c r="B4" s="4">
        <v>531575</v>
      </c>
      <c r="C4" s="4">
        <v>623700</v>
      </c>
      <c r="D4" s="4">
        <v>734420</v>
      </c>
      <c r="E4" s="4">
        <v>637640</v>
      </c>
      <c r="F4" s="4">
        <v>605115</v>
      </c>
      <c r="G4" s="4">
        <v>710075</v>
      </c>
      <c r="H4" s="51">
        <f t="shared" si="0"/>
        <v>3842525</v>
      </c>
      <c r="I4" s="4">
        <v>579075</v>
      </c>
      <c r="J4" s="4">
        <v>726940</v>
      </c>
      <c r="K4" s="4">
        <v>604275</v>
      </c>
      <c r="L4" s="4">
        <v>651700</v>
      </c>
      <c r="M4" s="4">
        <v>562300</v>
      </c>
      <c r="N4" s="4">
        <v>687425</v>
      </c>
      <c r="O4" s="51">
        <f t="shared" si="1"/>
        <v>3811715</v>
      </c>
      <c r="P4" s="36">
        <f t="shared" si="2"/>
        <v>7654240</v>
      </c>
      <c r="Q4" s="44">
        <f>SUM(P4/P22)</f>
        <v>0.07753192365996821</v>
      </c>
    </row>
    <row r="5" spans="1:17" ht="13.5" thickBot="1" thickTop="1">
      <c r="A5" s="6" t="s">
        <v>18</v>
      </c>
      <c r="B5" s="4">
        <v>214320</v>
      </c>
      <c r="C5" s="4">
        <v>267615</v>
      </c>
      <c r="D5" s="4">
        <v>256455</v>
      </c>
      <c r="E5" s="4">
        <v>334425</v>
      </c>
      <c r="F5" s="4">
        <v>295959</v>
      </c>
      <c r="G5" s="4">
        <v>293280</v>
      </c>
      <c r="H5" s="51">
        <f t="shared" si="0"/>
        <v>1662054</v>
      </c>
      <c r="I5" s="4">
        <v>284557</v>
      </c>
      <c r="J5" s="4">
        <v>381720</v>
      </c>
      <c r="K5" s="4">
        <v>307425</v>
      </c>
      <c r="L5" s="4">
        <v>349995</v>
      </c>
      <c r="M5" s="4">
        <v>247395</v>
      </c>
      <c r="N5" s="4">
        <v>379968</v>
      </c>
      <c r="O5" s="51">
        <f t="shared" si="1"/>
        <v>1951060</v>
      </c>
      <c r="P5" s="36">
        <f t="shared" si="2"/>
        <v>3613114</v>
      </c>
      <c r="Q5" s="44">
        <f>SUM(P5/P22)</f>
        <v>0.036598235595273</v>
      </c>
    </row>
    <row r="6" spans="1:17" ht="13.5" thickBot="1" thickTop="1">
      <c r="A6" s="7" t="s">
        <v>19</v>
      </c>
      <c r="B6" s="16" t="s">
        <v>38</v>
      </c>
      <c r="C6" s="16" t="s">
        <v>39</v>
      </c>
      <c r="D6" s="16" t="s">
        <v>38</v>
      </c>
      <c r="E6" s="16" t="s">
        <v>38</v>
      </c>
      <c r="F6" s="16" t="s">
        <v>38</v>
      </c>
      <c r="G6" s="4">
        <v>300815</v>
      </c>
      <c r="H6" s="51">
        <f t="shared" si="0"/>
        <v>300815</v>
      </c>
      <c r="I6" s="4">
        <v>531103</v>
      </c>
      <c r="J6" s="4">
        <v>655265</v>
      </c>
      <c r="K6" s="4">
        <v>474868</v>
      </c>
      <c r="L6" s="4">
        <v>476565</v>
      </c>
      <c r="M6" s="4">
        <v>516900</v>
      </c>
      <c r="N6" s="4">
        <v>503540</v>
      </c>
      <c r="O6" s="51">
        <f t="shared" si="1"/>
        <v>3158241</v>
      </c>
      <c r="P6" s="36">
        <f t="shared" si="2"/>
        <v>3459056</v>
      </c>
      <c r="Q6" s="44">
        <f>SUM(P6/P22)</f>
        <v>0.035037739308873904</v>
      </c>
    </row>
    <row r="7" spans="1:17" ht="13.5" thickBot="1" thickTop="1">
      <c r="A7" s="3" t="s">
        <v>20</v>
      </c>
      <c r="B7" s="4">
        <v>693981</v>
      </c>
      <c r="C7" s="4">
        <v>667940</v>
      </c>
      <c r="D7" s="4">
        <v>729438</v>
      </c>
      <c r="E7" s="4">
        <v>856760</v>
      </c>
      <c r="F7" s="4">
        <v>873280</v>
      </c>
      <c r="G7" s="4">
        <v>670840</v>
      </c>
      <c r="H7" s="51">
        <f t="shared" si="0"/>
        <v>4492239</v>
      </c>
      <c r="I7" s="4">
        <v>397970</v>
      </c>
      <c r="J7" s="4">
        <v>388780</v>
      </c>
      <c r="K7" s="4">
        <v>357090</v>
      </c>
      <c r="L7" s="4">
        <v>280564</v>
      </c>
      <c r="M7" s="4">
        <v>280140</v>
      </c>
      <c r="N7" s="4">
        <v>350730</v>
      </c>
      <c r="O7" s="51">
        <f t="shared" si="1"/>
        <v>2055274</v>
      </c>
      <c r="P7" s="36">
        <f t="shared" si="2"/>
        <v>6547513</v>
      </c>
      <c r="Q7" s="44">
        <f>SUM(P7/P22)</f>
        <v>0.06632157837729799</v>
      </c>
    </row>
    <row r="8" spans="1:17" ht="13.5" thickBot="1" thickTop="1">
      <c r="A8" s="3" t="s">
        <v>21</v>
      </c>
      <c r="B8" s="16" t="s">
        <v>38</v>
      </c>
      <c r="C8" s="4">
        <v>95000</v>
      </c>
      <c r="D8" s="4">
        <v>111000</v>
      </c>
      <c r="E8" s="4">
        <v>219000</v>
      </c>
      <c r="F8" s="4">
        <v>150000</v>
      </c>
      <c r="G8" s="4">
        <v>243000</v>
      </c>
      <c r="H8" s="51">
        <f t="shared" si="0"/>
        <v>818000</v>
      </c>
      <c r="I8" s="4">
        <v>103000</v>
      </c>
      <c r="J8" s="4">
        <v>330000</v>
      </c>
      <c r="K8" s="4">
        <v>151000</v>
      </c>
      <c r="L8" s="4">
        <v>182000</v>
      </c>
      <c r="M8" s="4">
        <v>152000</v>
      </c>
      <c r="N8" s="4">
        <v>302000</v>
      </c>
      <c r="O8" s="51">
        <f t="shared" si="1"/>
        <v>1220000</v>
      </c>
      <c r="P8" s="36">
        <f t="shared" si="2"/>
        <v>2038000</v>
      </c>
      <c r="Q8" s="44">
        <f>SUM(P8/P22)</f>
        <v>0.02064346825014831</v>
      </c>
    </row>
    <row r="9" spans="1:17" ht="13.5" thickBot="1" thickTop="1">
      <c r="A9" s="3" t="s">
        <v>22</v>
      </c>
      <c r="B9" s="4">
        <v>138480</v>
      </c>
      <c r="C9" s="4">
        <v>37098</v>
      </c>
      <c r="D9" s="4">
        <v>31098</v>
      </c>
      <c r="E9" s="4">
        <v>28868</v>
      </c>
      <c r="F9" s="4">
        <v>35475</v>
      </c>
      <c r="G9" s="4">
        <v>13875</v>
      </c>
      <c r="H9" s="51">
        <f t="shared" si="0"/>
        <v>284894</v>
      </c>
      <c r="I9" s="4">
        <v>7050</v>
      </c>
      <c r="J9" s="4">
        <v>25275</v>
      </c>
      <c r="K9" s="4">
        <v>6675</v>
      </c>
      <c r="L9" s="4">
        <v>7650</v>
      </c>
      <c r="M9" s="4">
        <v>7913</v>
      </c>
      <c r="N9" s="4">
        <v>17145</v>
      </c>
      <c r="O9" s="51">
        <f t="shared" si="1"/>
        <v>71708</v>
      </c>
      <c r="P9" s="36">
        <f t="shared" si="2"/>
        <v>356602</v>
      </c>
      <c r="Q9" s="44">
        <f>SUM(P9/P22)</f>
        <v>0.0036121207384393465</v>
      </c>
    </row>
    <row r="10" spans="1:17" ht="13.5" thickBot="1" thickTop="1">
      <c r="A10" s="6" t="s">
        <v>23</v>
      </c>
      <c r="B10" s="4">
        <v>11155</v>
      </c>
      <c r="C10" s="4">
        <v>1470</v>
      </c>
      <c r="D10" s="4">
        <v>300</v>
      </c>
      <c r="E10" s="4">
        <v>1547</v>
      </c>
      <c r="F10" s="4">
        <v>7945</v>
      </c>
      <c r="G10" s="4">
        <v>562</v>
      </c>
      <c r="H10" s="51">
        <f t="shared" si="0"/>
        <v>22979</v>
      </c>
      <c r="I10" s="4">
        <v>6485</v>
      </c>
      <c r="J10" s="4">
        <v>275</v>
      </c>
      <c r="K10" s="4">
        <v>1375</v>
      </c>
      <c r="L10" s="4">
        <v>500</v>
      </c>
      <c r="M10" s="4">
        <v>5159</v>
      </c>
      <c r="N10" s="4">
        <v>1060</v>
      </c>
      <c r="O10" s="51">
        <f t="shared" si="1"/>
        <v>14854</v>
      </c>
      <c r="P10" s="36">
        <f t="shared" si="2"/>
        <v>37833</v>
      </c>
      <c r="Q10" s="44">
        <f>SUM(P10/P22)</f>
        <v>0.0003832209687477238</v>
      </c>
    </row>
    <row r="11" spans="1:17" ht="13.5" thickBot="1" thickTop="1">
      <c r="A11" s="6" t="s">
        <v>24</v>
      </c>
      <c r="B11" s="16" t="s">
        <v>38</v>
      </c>
      <c r="C11" s="4">
        <v>61685</v>
      </c>
      <c r="D11" s="4">
        <v>92330</v>
      </c>
      <c r="E11" s="4">
        <v>141838</v>
      </c>
      <c r="F11" s="4">
        <v>127415</v>
      </c>
      <c r="G11" s="4">
        <v>227155</v>
      </c>
      <c r="H11" s="51">
        <f t="shared" si="0"/>
        <v>650423</v>
      </c>
      <c r="I11" s="4">
        <v>96525</v>
      </c>
      <c r="J11" s="4">
        <v>185745</v>
      </c>
      <c r="K11" s="4">
        <v>216170</v>
      </c>
      <c r="L11" s="4">
        <v>204913</v>
      </c>
      <c r="M11" s="4">
        <v>208770</v>
      </c>
      <c r="N11" s="4">
        <v>217867</v>
      </c>
      <c r="O11" s="51">
        <f t="shared" si="1"/>
        <v>1129990</v>
      </c>
      <c r="P11" s="36">
        <f t="shared" si="2"/>
        <v>1780413</v>
      </c>
      <c r="Q11" s="44">
        <f>SUM(P11/P22)</f>
        <v>0.01803429795763067</v>
      </c>
    </row>
    <row r="12" spans="1:17" ht="13.5" thickBot="1" thickTop="1">
      <c r="A12" s="6" t="s">
        <v>25</v>
      </c>
      <c r="B12" s="4">
        <v>102564</v>
      </c>
      <c r="C12" s="4">
        <v>121030</v>
      </c>
      <c r="D12" s="4">
        <v>37699</v>
      </c>
      <c r="E12" s="4">
        <v>169681</v>
      </c>
      <c r="F12" s="4">
        <v>108670</v>
      </c>
      <c r="G12" s="4">
        <v>136799</v>
      </c>
      <c r="H12" s="51">
        <f t="shared" si="0"/>
        <v>676443</v>
      </c>
      <c r="I12" s="4">
        <v>164939</v>
      </c>
      <c r="J12" s="4">
        <v>174260</v>
      </c>
      <c r="K12" s="4">
        <v>124148</v>
      </c>
      <c r="L12" s="4">
        <v>291021</v>
      </c>
      <c r="M12" s="4">
        <v>282004</v>
      </c>
      <c r="N12" s="4">
        <v>213069</v>
      </c>
      <c r="O12" s="51">
        <f t="shared" si="1"/>
        <v>1249441</v>
      </c>
      <c r="P12" s="36">
        <f t="shared" si="2"/>
        <v>1925884</v>
      </c>
      <c r="Q12" s="44">
        <f>SUM(P12/P22)</f>
        <v>0.019507814135166158</v>
      </c>
    </row>
    <row r="13" spans="1:17" ht="13.5" thickBot="1" thickTop="1">
      <c r="A13" s="28" t="s">
        <v>62</v>
      </c>
      <c r="B13" s="4">
        <v>25666</v>
      </c>
      <c r="C13" s="4">
        <v>19756</v>
      </c>
      <c r="D13" s="4">
        <v>8736</v>
      </c>
      <c r="E13" s="4">
        <v>29486</v>
      </c>
      <c r="F13" s="4">
        <v>13692</v>
      </c>
      <c r="G13" s="4">
        <v>6124</v>
      </c>
      <c r="H13" s="51">
        <f t="shared" si="0"/>
        <v>103460</v>
      </c>
      <c r="I13" s="4">
        <v>22786</v>
      </c>
      <c r="J13" s="4">
        <v>11726</v>
      </c>
      <c r="K13" s="4">
        <v>7812</v>
      </c>
      <c r="L13" s="4">
        <v>16806</v>
      </c>
      <c r="M13" s="4">
        <v>22598</v>
      </c>
      <c r="N13" s="4">
        <v>28167</v>
      </c>
      <c r="O13" s="51">
        <f t="shared" si="1"/>
        <v>109895</v>
      </c>
      <c r="P13" s="36">
        <f t="shared" si="2"/>
        <v>213355</v>
      </c>
      <c r="Q13" s="44">
        <f>SUM(P13/P22)</f>
        <v>0.0021611320748333627</v>
      </c>
    </row>
    <row r="14" spans="1:17" ht="13.5" thickBot="1" thickTop="1">
      <c r="A14" s="6" t="s">
        <v>65</v>
      </c>
      <c r="B14" s="4">
        <v>6109</v>
      </c>
      <c r="C14" s="4">
        <v>6066</v>
      </c>
      <c r="D14" s="4">
        <v>1269</v>
      </c>
      <c r="E14" s="4">
        <v>2313</v>
      </c>
      <c r="F14" s="4">
        <v>3453</v>
      </c>
      <c r="G14" s="4">
        <v>3407</v>
      </c>
      <c r="H14" s="51">
        <f t="shared" si="0"/>
        <v>22617</v>
      </c>
      <c r="I14" s="4">
        <v>4719</v>
      </c>
      <c r="J14" s="4">
        <v>219</v>
      </c>
      <c r="K14" s="4">
        <v>9888</v>
      </c>
      <c r="L14" s="4">
        <v>8401</v>
      </c>
      <c r="M14" s="4">
        <v>33860</v>
      </c>
      <c r="N14" s="4">
        <v>32981</v>
      </c>
      <c r="O14" s="51">
        <f t="shared" si="1"/>
        <v>90068</v>
      </c>
      <c r="P14" s="36">
        <f t="shared" si="2"/>
        <v>112685</v>
      </c>
      <c r="Q14" s="44">
        <f>SUM(P14/P22)</f>
        <v>0.001141417674076527</v>
      </c>
    </row>
    <row r="15" spans="1:17" ht="13.5" thickBot="1" thickTop="1">
      <c r="A15" s="6" t="s">
        <v>60</v>
      </c>
      <c r="B15" s="16" t="s">
        <v>38</v>
      </c>
      <c r="C15" s="16" t="s">
        <v>38</v>
      </c>
      <c r="D15" s="4">
        <v>2250</v>
      </c>
      <c r="E15" s="4">
        <v>0</v>
      </c>
      <c r="F15" s="4">
        <v>3000</v>
      </c>
      <c r="G15" s="4">
        <v>2250</v>
      </c>
      <c r="H15" s="51">
        <f t="shared" si="0"/>
        <v>7500</v>
      </c>
      <c r="I15" s="4">
        <v>10500</v>
      </c>
      <c r="J15" s="4">
        <v>4500</v>
      </c>
      <c r="K15" s="4">
        <v>36000</v>
      </c>
      <c r="L15" s="4">
        <v>69829</v>
      </c>
      <c r="M15" s="4">
        <v>97234</v>
      </c>
      <c r="N15" s="4">
        <v>107491</v>
      </c>
      <c r="O15" s="51">
        <f t="shared" si="1"/>
        <v>325554</v>
      </c>
      <c r="P15" s="36">
        <f t="shared" si="2"/>
        <v>333054</v>
      </c>
      <c r="Q15" s="44">
        <f>SUM(P15/P22)</f>
        <v>0.003373596503721735</v>
      </c>
    </row>
    <row r="16" spans="1:17" ht="13.5" thickBot="1" thickTop="1">
      <c r="A16" s="33" t="s">
        <v>29</v>
      </c>
      <c r="B16" s="38">
        <f aca="true" t="shared" si="3" ref="B16:P16">SUM(B3:B15)</f>
        <v>6541340</v>
      </c>
      <c r="C16" s="38">
        <f t="shared" si="3"/>
        <v>7212570</v>
      </c>
      <c r="D16" s="38">
        <f t="shared" si="3"/>
        <v>8269695</v>
      </c>
      <c r="E16" s="38">
        <f t="shared" si="3"/>
        <v>8120358</v>
      </c>
      <c r="F16" s="38">
        <f t="shared" si="3"/>
        <v>7696684</v>
      </c>
      <c r="G16" s="38">
        <f t="shared" si="3"/>
        <v>8578082</v>
      </c>
      <c r="H16" s="38">
        <f t="shared" si="3"/>
        <v>46418729</v>
      </c>
      <c r="I16" s="38">
        <f t="shared" si="3"/>
        <v>7790119</v>
      </c>
      <c r="J16" s="38">
        <f t="shared" si="3"/>
        <v>8947505</v>
      </c>
      <c r="K16" s="38">
        <f t="shared" si="3"/>
        <v>8085116</v>
      </c>
      <c r="L16" s="38">
        <f t="shared" si="3"/>
        <v>8229834</v>
      </c>
      <c r="M16" s="38">
        <f t="shared" si="3"/>
        <v>8058133</v>
      </c>
      <c r="N16" s="38">
        <f t="shared" si="3"/>
        <v>8908173</v>
      </c>
      <c r="O16" s="38">
        <f t="shared" si="3"/>
        <v>50018880</v>
      </c>
      <c r="P16" s="38">
        <f t="shared" si="3"/>
        <v>96437609</v>
      </c>
      <c r="Q16" s="39">
        <f>SUM(P16/P22)</f>
        <v>0.9768433363649249</v>
      </c>
    </row>
    <row r="17" spans="1:17" ht="13.5" thickBot="1" thickTop="1">
      <c r="A17" s="49" t="s">
        <v>67</v>
      </c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8"/>
      <c r="Q17" s="10"/>
    </row>
    <row r="18" spans="1:17" ht="13.5" thickBot="1" thickTop="1">
      <c r="A18" s="6" t="s">
        <v>30</v>
      </c>
      <c r="B18" s="16" t="s">
        <v>38</v>
      </c>
      <c r="C18" s="4">
        <v>134697</v>
      </c>
      <c r="D18" s="4">
        <v>47063</v>
      </c>
      <c r="E18" s="4">
        <v>30856</v>
      </c>
      <c r="F18" s="4">
        <v>116678</v>
      </c>
      <c r="G18" s="4">
        <v>160825</v>
      </c>
      <c r="H18" s="51">
        <f>SUM(C18:G18)</f>
        <v>490119</v>
      </c>
      <c r="I18" s="4">
        <v>131720</v>
      </c>
      <c r="J18" s="4">
        <v>180829</v>
      </c>
      <c r="K18" s="4">
        <v>149333</v>
      </c>
      <c r="L18" s="4">
        <v>176864</v>
      </c>
      <c r="M18" s="4">
        <v>185070</v>
      </c>
      <c r="N18" s="4">
        <v>255827</v>
      </c>
      <c r="O18" s="51">
        <f>SUM(I18:N18)</f>
        <v>1079643</v>
      </c>
      <c r="P18" s="36">
        <f>SUM(H18+O18)</f>
        <v>1569762</v>
      </c>
      <c r="Q18" s="44">
        <f>SUM(P18/P22)</f>
        <v>0.01590055545009289</v>
      </c>
    </row>
    <row r="19" spans="1:17" ht="13.5" thickBot="1" thickTop="1">
      <c r="A19" s="6" t="s">
        <v>31</v>
      </c>
      <c r="B19" s="16" t="s">
        <v>38</v>
      </c>
      <c r="C19" s="4">
        <v>6271</v>
      </c>
      <c r="D19" s="4">
        <v>16525</v>
      </c>
      <c r="E19" s="4">
        <v>45575</v>
      </c>
      <c r="F19" s="4">
        <v>48435</v>
      </c>
      <c r="G19" s="4">
        <v>21033</v>
      </c>
      <c r="H19" s="51">
        <f>SUM(C19:G19)</f>
        <v>137839</v>
      </c>
      <c r="I19" s="4">
        <v>33592</v>
      </c>
      <c r="J19" s="4">
        <v>49525</v>
      </c>
      <c r="K19" s="4">
        <v>51328</v>
      </c>
      <c r="L19" s="4">
        <v>96587</v>
      </c>
      <c r="M19" s="4">
        <v>98574</v>
      </c>
      <c r="N19" s="4">
        <v>134961</v>
      </c>
      <c r="O19" s="51">
        <f>SUM(I19:N19)</f>
        <v>464567</v>
      </c>
      <c r="P19" s="36">
        <f>SUM(H19+O19)</f>
        <v>602406</v>
      </c>
      <c r="Q19" s="44">
        <f>SUM(P19/P22)</f>
        <v>0.006101937750097567</v>
      </c>
    </row>
    <row r="20" spans="1:17" ht="13.5" thickBot="1" thickTop="1">
      <c r="A20" s="34" t="s">
        <v>33</v>
      </c>
      <c r="B20" s="40">
        <v>113944</v>
      </c>
      <c r="C20" s="40">
        <f aca="true" t="shared" si="4" ref="C20:O20">SUM(C18:C19)</f>
        <v>140968</v>
      </c>
      <c r="D20" s="40">
        <f t="shared" si="4"/>
        <v>63588</v>
      </c>
      <c r="E20" s="40">
        <f t="shared" si="4"/>
        <v>76431</v>
      </c>
      <c r="F20" s="40">
        <f t="shared" si="4"/>
        <v>165113</v>
      </c>
      <c r="G20" s="40">
        <f>SUM(G18:G19)</f>
        <v>181858</v>
      </c>
      <c r="H20" s="40">
        <f>SUM(B20:G20)</f>
        <v>741902</v>
      </c>
      <c r="I20" s="40">
        <f t="shared" si="4"/>
        <v>165312</v>
      </c>
      <c r="J20" s="40">
        <f t="shared" si="4"/>
        <v>230354</v>
      </c>
      <c r="K20" s="40">
        <f t="shared" si="4"/>
        <v>200661</v>
      </c>
      <c r="L20" s="40">
        <f t="shared" si="4"/>
        <v>273451</v>
      </c>
      <c r="M20" s="40">
        <f t="shared" si="4"/>
        <v>283644</v>
      </c>
      <c r="N20" s="40">
        <f t="shared" si="4"/>
        <v>390788</v>
      </c>
      <c r="O20" s="40">
        <f t="shared" si="4"/>
        <v>1544210</v>
      </c>
      <c r="P20" s="40">
        <f>SUM(H20+O20)</f>
        <v>2286112</v>
      </c>
      <c r="Q20" s="41">
        <f>SUM(P20/P22)</f>
        <v>0.0231566636350751</v>
      </c>
    </row>
    <row r="21" spans="1:17" ht="13.5" thickBot="1" thickTop="1">
      <c r="A21" s="11"/>
      <c r="B21" s="12"/>
      <c r="C21" s="12"/>
      <c r="D21" s="12"/>
      <c r="E21" s="12"/>
      <c r="F21" s="12"/>
      <c r="G21" s="12"/>
      <c r="H21" s="13"/>
      <c r="I21" s="12"/>
      <c r="J21" s="12"/>
      <c r="K21" s="12"/>
      <c r="L21" s="12"/>
      <c r="M21" s="12"/>
      <c r="N21" s="12"/>
      <c r="O21" s="12"/>
      <c r="P21" s="12"/>
      <c r="Q21" s="14"/>
    </row>
    <row r="22" spans="1:17" ht="13.5" thickBot="1" thickTop="1">
      <c r="A22" s="35" t="s">
        <v>34</v>
      </c>
      <c r="B22" s="36">
        <f aca="true" t="shared" si="5" ref="B22:P22">SUM(B16+B20)</f>
        <v>6655284</v>
      </c>
      <c r="C22" s="36">
        <f t="shared" si="5"/>
        <v>7353538</v>
      </c>
      <c r="D22" s="36">
        <f t="shared" si="5"/>
        <v>8333283</v>
      </c>
      <c r="E22" s="36">
        <f t="shared" si="5"/>
        <v>8196789</v>
      </c>
      <c r="F22" s="36">
        <f t="shared" si="5"/>
        <v>7861797</v>
      </c>
      <c r="G22" s="36">
        <f t="shared" si="5"/>
        <v>8759940</v>
      </c>
      <c r="H22" s="36">
        <f t="shared" si="5"/>
        <v>47160631</v>
      </c>
      <c r="I22" s="36">
        <f t="shared" si="5"/>
        <v>7955431</v>
      </c>
      <c r="J22" s="36">
        <f t="shared" si="5"/>
        <v>9177859</v>
      </c>
      <c r="K22" s="36">
        <f t="shared" si="5"/>
        <v>8285777</v>
      </c>
      <c r="L22" s="36">
        <f t="shared" si="5"/>
        <v>8503285</v>
      </c>
      <c r="M22" s="36">
        <f t="shared" si="5"/>
        <v>8341777</v>
      </c>
      <c r="N22" s="36">
        <f t="shared" si="5"/>
        <v>9298961</v>
      </c>
      <c r="O22" s="36">
        <f t="shared" si="5"/>
        <v>51563090</v>
      </c>
      <c r="P22" s="36">
        <f t="shared" si="5"/>
        <v>98723721</v>
      </c>
      <c r="Q22" s="37">
        <v>1</v>
      </c>
    </row>
    <row r="23" ht="12.75" thickTop="1"/>
    <row r="24" ht="12.75">
      <c r="A24" s="15" t="s">
        <v>40</v>
      </c>
    </row>
    <row r="25" ht="12.75">
      <c r="A25" s="15" t="s">
        <v>41</v>
      </c>
    </row>
  </sheetData>
  <sheetProtection/>
  <printOptions/>
  <pageMargins left="0.6692913385826772" right="0.5118110236220472" top="2.5590551181102366" bottom="0.9448818897637796" header="1.7716535433070868" footer="0.7480314960629921"/>
  <pageSetup horizontalDpi="360" verticalDpi="360" orientation="landscape" paperSize="9" scale="70" r:id="rId1"/>
  <headerFooter alignWithMargins="0">
    <oddHeader>&amp;C&amp;"Arial,Negrita Cursiva"&amp;24VENTA NACIONAL DE VALORES PARA VINOS NACIONALES E IMPORTADOS
AÑO 1994&amp;20 (expresado en Litros)</oddHeader>
    <oddFooter>&amp;LI.NA.VI.  &amp;D&amp;CPágina &amp;P&amp;R&amp;9Archivo:1999-91.XLS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7">
      <selection activeCell="K31" sqref="K31"/>
    </sheetView>
  </sheetViews>
  <sheetFormatPr defaultColWidth="11.421875" defaultRowHeight="12.75"/>
  <cols>
    <col min="1" max="1" width="19.28125" style="0" customWidth="1"/>
    <col min="2" max="7" width="10.140625" style="0" customWidth="1"/>
    <col min="8" max="8" width="11.28125" style="0" customWidth="1"/>
    <col min="9" max="10" width="10.140625" style="0" customWidth="1"/>
    <col min="11" max="11" width="10.00390625" style="0" customWidth="1"/>
    <col min="12" max="14" width="10.140625" style="0" customWidth="1"/>
    <col min="15" max="16" width="11.28125" style="0" customWidth="1"/>
    <col min="17" max="17" width="10.140625" style="0" customWidth="1"/>
  </cols>
  <sheetData>
    <row r="1" spans="1:17" ht="15" thickBot="1" thickTop="1">
      <c r="A1" s="91"/>
      <c r="B1" s="92" t="s">
        <v>0</v>
      </c>
      <c r="C1" s="92" t="s">
        <v>72</v>
      </c>
      <c r="D1" s="92" t="s">
        <v>2</v>
      </c>
      <c r="E1" s="92" t="s">
        <v>3</v>
      </c>
      <c r="F1" s="92" t="s">
        <v>4</v>
      </c>
      <c r="G1" s="92" t="s">
        <v>5</v>
      </c>
      <c r="H1" s="93" t="s">
        <v>63</v>
      </c>
      <c r="I1" s="92" t="s">
        <v>7</v>
      </c>
      <c r="J1" s="92" t="s">
        <v>8</v>
      </c>
      <c r="K1" s="92" t="s">
        <v>73</v>
      </c>
      <c r="L1" s="92" t="s">
        <v>74</v>
      </c>
      <c r="M1" s="94" t="s">
        <v>75</v>
      </c>
      <c r="N1" s="92" t="s">
        <v>76</v>
      </c>
      <c r="O1" s="95" t="s">
        <v>71</v>
      </c>
      <c r="P1" s="95" t="s">
        <v>14</v>
      </c>
      <c r="Q1" s="95" t="s">
        <v>78</v>
      </c>
    </row>
    <row r="2" spans="1:17" ht="15" thickBot="1" thickTop="1">
      <c r="A2" s="96" t="s">
        <v>56</v>
      </c>
      <c r="B2" s="97"/>
      <c r="C2" s="98"/>
      <c r="D2" s="98"/>
      <c r="E2" s="98"/>
      <c r="F2" s="98"/>
      <c r="G2" s="98"/>
      <c r="H2" s="99" t="s">
        <v>77</v>
      </c>
      <c r="I2" s="100"/>
      <c r="J2" s="139"/>
      <c r="K2" s="98"/>
      <c r="L2" s="98"/>
      <c r="M2" s="98"/>
      <c r="N2" s="98"/>
      <c r="O2" s="101" t="s">
        <v>77</v>
      </c>
      <c r="P2" s="102"/>
      <c r="Q2" s="102"/>
    </row>
    <row r="3" spans="1:17" ht="15" thickBot="1" thickTop="1">
      <c r="A3" s="103" t="s">
        <v>16</v>
      </c>
      <c r="B3" s="104">
        <v>1358700</v>
      </c>
      <c r="C3" s="104">
        <v>1541490</v>
      </c>
      <c r="D3" s="104">
        <v>1725950</v>
      </c>
      <c r="E3" s="104">
        <v>1746350</v>
      </c>
      <c r="F3" s="104">
        <v>1729770</v>
      </c>
      <c r="G3" s="104">
        <v>2000370</v>
      </c>
      <c r="H3" s="105">
        <f aca="true" t="shared" si="0" ref="H3:H16">SUM(B3:G3)</f>
        <v>10102630</v>
      </c>
      <c r="I3" s="104">
        <v>1669700</v>
      </c>
      <c r="J3" s="104">
        <v>1582440</v>
      </c>
      <c r="K3" s="107">
        <v>1735190</v>
      </c>
      <c r="L3" s="107">
        <v>1684850</v>
      </c>
      <c r="M3" s="104">
        <v>1727220</v>
      </c>
      <c r="N3" s="104">
        <v>1947070</v>
      </c>
      <c r="O3" s="108">
        <f aca="true" t="shared" si="1" ref="O3:O16">SUM(I3:N3)</f>
        <v>10346470</v>
      </c>
      <c r="P3" s="109">
        <f aca="true" t="shared" si="2" ref="P3:P16">SUM(H3+O3)</f>
        <v>20449100</v>
      </c>
      <c r="Q3" s="110">
        <f>SUM(P3/$P$28)</f>
        <v>0.28225038571661304</v>
      </c>
    </row>
    <row r="4" spans="1:17" ht="15" thickBot="1" thickTop="1">
      <c r="A4" s="103" t="s">
        <v>17</v>
      </c>
      <c r="B4" s="104">
        <v>417015</v>
      </c>
      <c r="C4" s="104">
        <v>451310</v>
      </c>
      <c r="D4" s="104">
        <v>646675</v>
      </c>
      <c r="E4" s="104">
        <v>473250</v>
      </c>
      <c r="F4" s="104">
        <v>488490</v>
      </c>
      <c r="G4" s="104">
        <v>723035</v>
      </c>
      <c r="H4" s="105">
        <f t="shared" si="0"/>
        <v>3199775</v>
      </c>
      <c r="I4" s="104">
        <v>572865</v>
      </c>
      <c r="J4" s="104">
        <v>597345</v>
      </c>
      <c r="K4" s="107">
        <v>433555</v>
      </c>
      <c r="L4" s="107">
        <v>592400</v>
      </c>
      <c r="M4" s="104">
        <v>483855</v>
      </c>
      <c r="N4" s="104">
        <v>751870</v>
      </c>
      <c r="O4" s="108">
        <f t="shared" si="1"/>
        <v>3431890</v>
      </c>
      <c r="P4" s="109">
        <f t="shared" si="2"/>
        <v>6631665</v>
      </c>
      <c r="Q4" s="110">
        <f aca="true" t="shared" si="3" ref="Q4:Q25">SUM(P4/$P$28)</f>
        <v>0.09153410195037251</v>
      </c>
    </row>
    <row r="5" spans="1:17" ht="15" thickBot="1" thickTop="1">
      <c r="A5" s="111" t="s">
        <v>18</v>
      </c>
      <c r="B5" s="104">
        <v>247710</v>
      </c>
      <c r="C5" s="104">
        <v>481566</v>
      </c>
      <c r="D5" s="104">
        <v>404280</v>
      </c>
      <c r="E5" s="104">
        <v>552045</v>
      </c>
      <c r="F5" s="104">
        <v>532650</v>
      </c>
      <c r="G5" s="104">
        <v>693441</v>
      </c>
      <c r="H5" s="105">
        <f t="shared" si="0"/>
        <v>2911692</v>
      </c>
      <c r="I5" s="104">
        <v>563469</v>
      </c>
      <c r="J5" s="104">
        <v>565743</v>
      </c>
      <c r="K5" s="112">
        <v>453330</v>
      </c>
      <c r="L5" s="112">
        <v>511185</v>
      </c>
      <c r="M5" s="104">
        <v>456132</v>
      </c>
      <c r="N5" s="104">
        <v>669780</v>
      </c>
      <c r="O5" s="108">
        <f t="shared" si="1"/>
        <v>3219639</v>
      </c>
      <c r="P5" s="109">
        <f t="shared" si="2"/>
        <v>6131331</v>
      </c>
      <c r="Q5" s="110">
        <f t="shared" si="3"/>
        <v>0.08462820073774527</v>
      </c>
    </row>
    <row r="6" spans="1:17" ht="15" thickBot="1" thickTop="1">
      <c r="A6" s="113" t="s">
        <v>19</v>
      </c>
      <c r="B6" s="104">
        <v>194440</v>
      </c>
      <c r="C6" s="104">
        <v>270475</v>
      </c>
      <c r="D6" s="104">
        <v>226300</v>
      </c>
      <c r="E6" s="104">
        <v>302425</v>
      </c>
      <c r="F6" s="104">
        <v>379280</v>
      </c>
      <c r="G6" s="104">
        <v>487765</v>
      </c>
      <c r="H6" s="105">
        <f t="shared" si="0"/>
        <v>1860685</v>
      </c>
      <c r="I6" s="104">
        <v>546359</v>
      </c>
      <c r="J6" s="104">
        <v>330325</v>
      </c>
      <c r="K6" s="107">
        <v>364015</v>
      </c>
      <c r="L6" s="107">
        <v>366737</v>
      </c>
      <c r="M6" s="107">
        <v>307200</v>
      </c>
      <c r="N6" s="104">
        <v>336324</v>
      </c>
      <c r="O6" s="108">
        <f t="shared" si="1"/>
        <v>2250960</v>
      </c>
      <c r="P6" s="109">
        <f t="shared" si="2"/>
        <v>4111645</v>
      </c>
      <c r="Q6" s="110">
        <f t="shared" si="3"/>
        <v>0.05675131850202617</v>
      </c>
    </row>
    <row r="7" spans="1:17" ht="15" thickBot="1" thickTop="1">
      <c r="A7" s="103" t="s">
        <v>20</v>
      </c>
      <c r="B7" s="104">
        <v>25124</v>
      </c>
      <c r="C7" s="104">
        <v>24550</v>
      </c>
      <c r="D7" s="104">
        <v>24000</v>
      </c>
      <c r="E7" s="104">
        <v>31200</v>
      </c>
      <c r="F7" s="104">
        <v>28100</v>
      </c>
      <c r="G7" s="104">
        <v>37400</v>
      </c>
      <c r="H7" s="105">
        <f t="shared" si="0"/>
        <v>170374</v>
      </c>
      <c r="I7" s="104">
        <v>51232</v>
      </c>
      <c r="J7" s="104">
        <v>102950</v>
      </c>
      <c r="K7" s="107">
        <v>37100</v>
      </c>
      <c r="L7" s="107">
        <v>42188</v>
      </c>
      <c r="M7" s="104">
        <v>35200</v>
      </c>
      <c r="N7" s="104">
        <v>44300</v>
      </c>
      <c r="O7" s="108">
        <f t="shared" si="1"/>
        <v>312970</v>
      </c>
      <c r="P7" s="109">
        <f t="shared" si="2"/>
        <v>483344</v>
      </c>
      <c r="Q7" s="110">
        <f t="shared" si="3"/>
        <v>0.006671395339345527</v>
      </c>
    </row>
    <row r="8" spans="1:17" ht="15" thickBot="1" thickTop="1">
      <c r="A8" s="103" t="s">
        <v>21</v>
      </c>
      <c r="B8" s="104">
        <v>804000</v>
      </c>
      <c r="C8" s="104">
        <v>1335800</v>
      </c>
      <c r="D8" s="104">
        <v>307000</v>
      </c>
      <c r="E8" s="104">
        <v>1554498</v>
      </c>
      <c r="F8" s="104">
        <v>2567000</v>
      </c>
      <c r="G8" s="104">
        <v>3944688</v>
      </c>
      <c r="H8" s="105">
        <f t="shared" si="0"/>
        <v>10512986</v>
      </c>
      <c r="I8" s="104">
        <v>2186000</v>
      </c>
      <c r="J8" s="104">
        <v>3111000</v>
      </c>
      <c r="K8" s="107">
        <v>2496000</v>
      </c>
      <c r="L8" s="107">
        <v>2208000</v>
      </c>
      <c r="M8" s="104">
        <v>1825000</v>
      </c>
      <c r="N8" s="104">
        <v>2260000</v>
      </c>
      <c r="O8" s="108">
        <f t="shared" si="1"/>
        <v>14086000</v>
      </c>
      <c r="P8" s="109">
        <f t="shared" si="2"/>
        <v>24598986</v>
      </c>
      <c r="Q8" s="110">
        <f t="shared" si="3"/>
        <v>0.3395295287683841</v>
      </c>
    </row>
    <row r="9" spans="1:17" ht="15" thickBot="1" thickTop="1">
      <c r="A9" s="103" t="s">
        <v>22</v>
      </c>
      <c r="B9" s="104">
        <v>10162</v>
      </c>
      <c r="C9" s="104">
        <v>18150</v>
      </c>
      <c r="D9" s="104">
        <v>14925</v>
      </c>
      <c r="E9" s="104">
        <v>2738</v>
      </c>
      <c r="F9" s="104">
        <v>9225</v>
      </c>
      <c r="G9" s="104">
        <v>20362</v>
      </c>
      <c r="H9" s="105">
        <f t="shared" si="0"/>
        <v>75562</v>
      </c>
      <c r="I9" s="104">
        <v>15390</v>
      </c>
      <c r="J9" s="104">
        <v>21856</v>
      </c>
      <c r="K9" s="107">
        <v>54032</v>
      </c>
      <c r="L9" s="107">
        <v>51638</v>
      </c>
      <c r="M9" s="104">
        <v>81975</v>
      </c>
      <c r="N9" s="104">
        <v>109980</v>
      </c>
      <c r="O9" s="108">
        <f t="shared" si="1"/>
        <v>334871</v>
      </c>
      <c r="P9" s="109">
        <f t="shared" si="2"/>
        <v>410433</v>
      </c>
      <c r="Q9" s="110">
        <f t="shared" si="3"/>
        <v>0.005665035261249964</v>
      </c>
    </row>
    <row r="10" spans="1:17" ht="15" thickBot="1" thickTop="1">
      <c r="A10" s="111" t="s">
        <v>23</v>
      </c>
      <c r="B10" s="104">
        <v>513</v>
      </c>
      <c r="C10" s="104">
        <v>2705</v>
      </c>
      <c r="D10" s="104">
        <v>412</v>
      </c>
      <c r="E10" s="104">
        <v>38</v>
      </c>
      <c r="F10" s="104">
        <v>112</v>
      </c>
      <c r="G10" s="104">
        <v>467</v>
      </c>
      <c r="H10" s="105">
        <f t="shared" si="0"/>
        <v>4247</v>
      </c>
      <c r="I10" s="104">
        <v>540</v>
      </c>
      <c r="J10" s="104">
        <v>2150</v>
      </c>
      <c r="K10" s="112">
        <v>461</v>
      </c>
      <c r="L10" s="112">
        <v>755</v>
      </c>
      <c r="M10" s="104">
        <v>2689</v>
      </c>
      <c r="N10" s="104">
        <v>9026</v>
      </c>
      <c r="O10" s="108">
        <f t="shared" si="1"/>
        <v>15621</v>
      </c>
      <c r="P10" s="109">
        <f t="shared" si="2"/>
        <v>19868</v>
      </c>
      <c r="Q10" s="110">
        <f t="shared" si="3"/>
        <v>0.00027422970514192154</v>
      </c>
    </row>
    <row r="11" spans="1:17" ht="15" thickBot="1" thickTop="1">
      <c r="A11" s="114" t="s">
        <v>24</v>
      </c>
      <c r="B11" s="115">
        <v>323675</v>
      </c>
      <c r="C11" s="115">
        <v>135625</v>
      </c>
      <c r="D11" s="115">
        <v>208073</v>
      </c>
      <c r="E11" s="115">
        <v>166780</v>
      </c>
      <c r="F11" s="115">
        <v>310250</v>
      </c>
      <c r="G11" s="115">
        <v>665028</v>
      </c>
      <c r="H11" s="105">
        <f t="shared" si="0"/>
        <v>1809431</v>
      </c>
      <c r="I11" s="115">
        <v>634312</v>
      </c>
      <c r="J11" s="115">
        <v>623312</v>
      </c>
      <c r="K11" s="116">
        <v>622627</v>
      </c>
      <c r="L11" s="116">
        <v>521332</v>
      </c>
      <c r="M11" s="115">
        <v>510648</v>
      </c>
      <c r="N11" s="115">
        <v>564139</v>
      </c>
      <c r="O11" s="108">
        <f t="shared" si="1"/>
        <v>3476370</v>
      </c>
      <c r="P11" s="109">
        <f t="shared" si="2"/>
        <v>5285801</v>
      </c>
      <c r="Q11" s="110">
        <f t="shared" si="3"/>
        <v>0.07295770332539128</v>
      </c>
    </row>
    <row r="12" spans="1:17" ht="15" thickBot="1" thickTop="1">
      <c r="A12" s="111" t="s">
        <v>25</v>
      </c>
      <c r="B12" s="104">
        <v>2050</v>
      </c>
      <c r="C12" s="104">
        <v>11802</v>
      </c>
      <c r="D12" s="104">
        <v>22125</v>
      </c>
      <c r="E12" s="104">
        <v>47400</v>
      </c>
      <c r="F12" s="104">
        <v>1129</v>
      </c>
      <c r="G12" s="104">
        <v>104243</v>
      </c>
      <c r="H12" s="105">
        <f t="shared" si="0"/>
        <v>188749</v>
      </c>
      <c r="I12" s="104">
        <v>27219</v>
      </c>
      <c r="J12" s="104">
        <v>56424</v>
      </c>
      <c r="K12" s="112">
        <v>58430</v>
      </c>
      <c r="L12" s="112">
        <v>93445</v>
      </c>
      <c r="M12" s="104">
        <v>170462</v>
      </c>
      <c r="N12" s="104">
        <v>94850</v>
      </c>
      <c r="O12" s="108">
        <f t="shared" si="1"/>
        <v>500830</v>
      </c>
      <c r="P12" s="109">
        <f t="shared" si="2"/>
        <v>689579</v>
      </c>
      <c r="Q12" s="110">
        <f t="shared" si="3"/>
        <v>0.00951797090004334</v>
      </c>
    </row>
    <row r="13" spans="1:17" ht="15" thickBot="1" thickTop="1">
      <c r="A13" s="111" t="s">
        <v>26</v>
      </c>
      <c r="B13" s="104">
        <v>27120</v>
      </c>
      <c r="C13" s="104">
        <v>0</v>
      </c>
      <c r="D13" s="104">
        <v>19420</v>
      </c>
      <c r="E13" s="104">
        <v>1500</v>
      </c>
      <c r="F13" s="104">
        <v>2750</v>
      </c>
      <c r="G13" s="104">
        <v>27200</v>
      </c>
      <c r="H13" s="105">
        <f t="shared" si="0"/>
        <v>77990</v>
      </c>
      <c r="I13" s="104">
        <v>0</v>
      </c>
      <c r="J13" s="104">
        <v>3625</v>
      </c>
      <c r="K13" s="112">
        <v>1440</v>
      </c>
      <c r="L13" s="112">
        <v>18830</v>
      </c>
      <c r="M13" s="104">
        <v>28000</v>
      </c>
      <c r="N13" s="104">
        <v>20000</v>
      </c>
      <c r="O13" s="108">
        <f t="shared" si="1"/>
        <v>71895</v>
      </c>
      <c r="P13" s="109">
        <f t="shared" si="2"/>
        <v>149885</v>
      </c>
      <c r="Q13" s="110">
        <f t="shared" si="3"/>
        <v>0.0020688000480771546</v>
      </c>
    </row>
    <row r="14" spans="1:17" ht="15" thickBot="1" thickTop="1">
      <c r="A14" s="117" t="s">
        <v>27</v>
      </c>
      <c r="B14" s="115">
        <v>1408</v>
      </c>
      <c r="C14" s="115">
        <v>2900</v>
      </c>
      <c r="D14" s="115">
        <v>1220</v>
      </c>
      <c r="E14" s="115">
        <v>1084</v>
      </c>
      <c r="F14" s="115">
        <v>863</v>
      </c>
      <c r="G14" s="115">
        <v>4064</v>
      </c>
      <c r="H14" s="105">
        <f t="shared" si="0"/>
        <v>11539</v>
      </c>
      <c r="I14" s="115">
        <v>2300</v>
      </c>
      <c r="J14" s="115">
        <v>860</v>
      </c>
      <c r="K14" s="118">
        <v>1483</v>
      </c>
      <c r="L14" s="118">
        <v>6145</v>
      </c>
      <c r="M14" s="115">
        <v>3635</v>
      </c>
      <c r="N14" s="115">
        <v>6388</v>
      </c>
      <c r="O14" s="108">
        <f t="shared" si="1"/>
        <v>20811</v>
      </c>
      <c r="P14" s="109">
        <f t="shared" si="2"/>
        <v>32350</v>
      </c>
      <c r="Q14" s="110">
        <f t="shared" si="3"/>
        <v>0.0004465135374139904</v>
      </c>
    </row>
    <row r="15" spans="1:17" ht="15" thickBot="1" thickTop="1">
      <c r="A15" s="111" t="s">
        <v>58</v>
      </c>
      <c r="B15" s="104">
        <v>1399</v>
      </c>
      <c r="C15" s="104">
        <v>1745</v>
      </c>
      <c r="D15" s="104">
        <v>2000</v>
      </c>
      <c r="E15" s="104">
        <v>0</v>
      </c>
      <c r="F15" s="104">
        <v>1537</v>
      </c>
      <c r="G15" s="104">
        <v>0</v>
      </c>
      <c r="H15" s="105">
        <f t="shared" si="0"/>
        <v>6681</v>
      </c>
      <c r="I15" s="104">
        <v>1375</v>
      </c>
      <c r="J15" s="104">
        <v>3351</v>
      </c>
      <c r="K15" s="112">
        <v>2163</v>
      </c>
      <c r="L15" s="112">
        <v>4248</v>
      </c>
      <c r="M15" s="104">
        <v>687</v>
      </c>
      <c r="N15" s="104">
        <v>7835</v>
      </c>
      <c r="O15" s="108">
        <f t="shared" si="1"/>
        <v>19659</v>
      </c>
      <c r="P15" s="109">
        <f t="shared" si="2"/>
        <v>26340</v>
      </c>
      <c r="Q15" s="110">
        <f t="shared" si="3"/>
        <v>0.00036356001778932017</v>
      </c>
    </row>
    <row r="16" spans="1:17" ht="15" thickBot="1" thickTop="1">
      <c r="A16" s="111" t="s">
        <v>54</v>
      </c>
      <c r="B16" s="104">
        <v>8358</v>
      </c>
      <c r="C16" s="104">
        <v>3465</v>
      </c>
      <c r="D16" s="104">
        <v>0</v>
      </c>
      <c r="E16" s="104">
        <v>900</v>
      </c>
      <c r="F16" s="104">
        <v>600</v>
      </c>
      <c r="G16" s="104">
        <v>3788</v>
      </c>
      <c r="H16" s="105">
        <f t="shared" si="0"/>
        <v>17111</v>
      </c>
      <c r="I16" s="104">
        <v>90</v>
      </c>
      <c r="J16" s="104">
        <v>1313</v>
      </c>
      <c r="K16" s="112">
        <v>10988</v>
      </c>
      <c r="L16" s="112">
        <v>25939</v>
      </c>
      <c r="M16" s="104">
        <v>22162</v>
      </c>
      <c r="N16" s="104">
        <v>21488</v>
      </c>
      <c r="O16" s="108">
        <f t="shared" si="1"/>
        <v>81980</v>
      </c>
      <c r="P16" s="109">
        <f t="shared" si="2"/>
        <v>99091</v>
      </c>
      <c r="Q16" s="110">
        <f t="shared" si="3"/>
        <v>0.0013677116827168385</v>
      </c>
    </row>
    <row r="17" spans="1:17" ht="15" thickBot="1" thickTop="1">
      <c r="A17" s="119" t="s">
        <v>29</v>
      </c>
      <c r="B17" s="120">
        <f>SUM(B3:B16)</f>
        <v>3421674</v>
      </c>
      <c r="C17" s="120">
        <f aca="true" t="shared" si="4" ref="C17:H17">SUM(C3:C16)</f>
        <v>4281583</v>
      </c>
      <c r="D17" s="120">
        <f t="shared" si="4"/>
        <v>3602380</v>
      </c>
      <c r="E17" s="120">
        <f t="shared" si="4"/>
        <v>4880208</v>
      </c>
      <c r="F17" s="120">
        <f>SUM(F3:F16)</f>
        <v>6051756</v>
      </c>
      <c r="G17" s="120">
        <f t="shared" si="4"/>
        <v>8711851</v>
      </c>
      <c r="H17" s="121">
        <f t="shared" si="4"/>
        <v>30949452</v>
      </c>
      <c r="I17" s="120">
        <f>SUM(I3:I16)</f>
        <v>6270851</v>
      </c>
      <c r="J17" s="120">
        <f aca="true" t="shared" si="5" ref="J17:P17">SUM(J3:J16)</f>
        <v>7002694</v>
      </c>
      <c r="K17" s="120">
        <f t="shared" si="5"/>
        <v>6270814</v>
      </c>
      <c r="L17" s="120">
        <f t="shared" si="5"/>
        <v>6127692</v>
      </c>
      <c r="M17" s="120">
        <f t="shared" si="5"/>
        <v>5654865</v>
      </c>
      <c r="N17" s="120">
        <f>SUM(N3:N16)</f>
        <v>6843050</v>
      </c>
      <c r="O17" s="120">
        <f t="shared" si="5"/>
        <v>38169966</v>
      </c>
      <c r="P17" s="120">
        <f t="shared" si="5"/>
        <v>69119418</v>
      </c>
      <c r="Q17" s="140">
        <f t="shared" si="3"/>
        <v>0.9540264554923105</v>
      </c>
    </row>
    <row r="18" spans="1:17" ht="15" thickBot="1" thickTop="1">
      <c r="A18" s="123" t="s">
        <v>57</v>
      </c>
      <c r="B18" s="124"/>
      <c r="C18" s="124"/>
      <c r="D18" s="124"/>
      <c r="E18" s="124"/>
      <c r="F18" s="124"/>
      <c r="G18" s="124"/>
      <c r="H18" s="125"/>
      <c r="I18" s="124"/>
      <c r="J18" s="124"/>
      <c r="K18" s="126"/>
      <c r="L18" s="126"/>
      <c r="M18" s="124"/>
      <c r="N18" s="124"/>
      <c r="O18" s="124"/>
      <c r="P18" s="124"/>
      <c r="Q18" s="110"/>
    </row>
    <row r="19" spans="1:17" ht="15" thickBot="1" thickTop="1">
      <c r="A19" s="111" t="s">
        <v>30</v>
      </c>
      <c r="B19" s="104">
        <v>4616</v>
      </c>
      <c r="C19" s="104">
        <v>6883</v>
      </c>
      <c r="D19" s="104">
        <v>14230</v>
      </c>
      <c r="E19" s="104">
        <v>2180</v>
      </c>
      <c r="F19" s="104">
        <v>2932</v>
      </c>
      <c r="G19" s="104">
        <v>2963</v>
      </c>
      <c r="H19" s="105">
        <f aca="true" t="shared" si="6" ref="H19:H26">SUM(B19:G19)</f>
        <v>33804</v>
      </c>
      <c r="I19" s="104">
        <v>2694</v>
      </c>
      <c r="J19" s="104">
        <v>2152</v>
      </c>
      <c r="K19" s="104">
        <v>2851</v>
      </c>
      <c r="L19" s="104">
        <v>42808</v>
      </c>
      <c r="M19" s="104">
        <v>771</v>
      </c>
      <c r="N19" s="104">
        <v>31802</v>
      </c>
      <c r="O19" s="108">
        <f aca="true" t="shared" si="7" ref="O19:O25">SUM(I19:N19)</f>
        <v>83078</v>
      </c>
      <c r="P19" s="109">
        <f aca="true" t="shared" si="8" ref="P19:P25">SUM(H19+O19)</f>
        <v>116882</v>
      </c>
      <c r="Q19" s="110">
        <f t="shared" si="3"/>
        <v>0.0016132734244210828</v>
      </c>
    </row>
    <row r="20" spans="1:17" ht="15" thickBot="1" thickTop="1">
      <c r="A20" s="111" t="s">
        <v>21</v>
      </c>
      <c r="B20" s="104">
        <v>0</v>
      </c>
      <c r="C20" s="104">
        <v>25890</v>
      </c>
      <c r="D20" s="104">
        <v>0</v>
      </c>
      <c r="E20" s="104">
        <v>0</v>
      </c>
      <c r="F20" s="104">
        <v>0</v>
      </c>
      <c r="G20" s="104">
        <v>0</v>
      </c>
      <c r="H20" s="105">
        <f t="shared" si="6"/>
        <v>25890</v>
      </c>
      <c r="I20" s="104">
        <v>25890</v>
      </c>
      <c r="J20" s="104">
        <v>0</v>
      </c>
      <c r="K20" s="104">
        <v>25910</v>
      </c>
      <c r="L20" s="104">
        <v>100735</v>
      </c>
      <c r="M20" s="104">
        <v>0</v>
      </c>
      <c r="N20" s="104">
        <v>0</v>
      </c>
      <c r="O20" s="108">
        <f t="shared" si="7"/>
        <v>152535</v>
      </c>
      <c r="P20" s="109">
        <f t="shared" si="8"/>
        <v>178425</v>
      </c>
      <c r="Q20" s="110">
        <f t="shared" si="3"/>
        <v>0.0024627257469270864</v>
      </c>
    </row>
    <row r="21" spans="1:17" ht="15" thickBot="1" thickTop="1">
      <c r="A21" s="128" t="s">
        <v>31</v>
      </c>
      <c r="B21" s="129">
        <v>142607</v>
      </c>
      <c r="C21" s="130">
        <v>150226</v>
      </c>
      <c r="D21" s="115">
        <v>314956</v>
      </c>
      <c r="E21" s="115">
        <v>71883</v>
      </c>
      <c r="F21" s="115">
        <v>128818</v>
      </c>
      <c r="G21" s="115">
        <v>134023</v>
      </c>
      <c r="H21" s="105">
        <f t="shared" si="6"/>
        <v>942513</v>
      </c>
      <c r="I21" s="115">
        <v>136879</v>
      </c>
      <c r="J21" s="115">
        <v>204545</v>
      </c>
      <c r="K21" s="115">
        <v>207437</v>
      </c>
      <c r="L21" s="115">
        <v>363953</v>
      </c>
      <c r="M21" s="115">
        <v>463293</v>
      </c>
      <c r="N21" s="115">
        <v>381859</v>
      </c>
      <c r="O21" s="108">
        <f t="shared" si="7"/>
        <v>1757966</v>
      </c>
      <c r="P21" s="109">
        <f t="shared" si="8"/>
        <v>2700479</v>
      </c>
      <c r="Q21" s="110">
        <f t="shared" si="3"/>
        <v>0.03727358364767219</v>
      </c>
    </row>
    <row r="22" spans="1:17" ht="15" thickBot="1" thickTop="1">
      <c r="A22" s="103" t="s">
        <v>27</v>
      </c>
      <c r="B22" s="104">
        <v>5322</v>
      </c>
      <c r="C22" s="104">
        <v>41</v>
      </c>
      <c r="D22" s="104">
        <v>2692</v>
      </c>
      <c r="E22" s="104">
        <v>0</v>
      </c>
      <c r="F22" s="104">
        <v>937</v>
      </c>
      <c r="G22" s="104">
        <v>0</v>
      </c>
      <c r="H22" s="105">
        <f t="shared" si="6"/>
        <v>8992</v>
      </c>
      <c r="I22" s="104">
        <v>1140</v>
      </c>
      <c r="J22" s="104">
        <v>2253</v>
      </c>
      <c r="K22" s="104">
        <v>2509</v>
      </c>
      <c r="L22" s="104">
        <v>979</v>
      </c>
      <c r="M22" s="104">
        <v>6940</v>
      </c>
      <c r="N22" s="104">
        <v>18325</v>
      </c>
      <c r="O22" s="108">
        <f t="shared" si="7"/>
        <v>32146</v>
      </c>
      <c r="P22" s="109">
        <f t="shared" si="8"/>
        <v>41138</v>
      </c>
      <c r="Q22" s="110">
        <f t="shared" si="3"/>
        <v>0.0005678106306688327</v>
      </c>
    </row>
    <row r="23" spans="1:17" ht="15" thickBot="1" thickTop="1">
      <c r="A23" s="117" t="s">
        <v>32</v>
      </c>
      <c r="B23" s="115">
        <v>12559</v>
      </c>
      <c r="C23" s="115">
        <v>23898</v>
      </c>
      <c r="D23" s="115">
        <v>27640</v>
      </c>
      <c r="E23" s="115">
        <v>446</v>
      </c>
      <c r="F23" s="115">
        <v>17676</v>
      </c>
      <c r="G23" s="115">
        <v>16359</v>
      </c>
      <c r="H23" s="105">
        <f t="shared" si="6"/>
        <v>98578</v>
      </c>
      <c r="I23" s="115">
        <v>9562</v>
      </c>
      <c r="J23" s="115">
        <v>2574</v>
      </c>
      <c r="K23" s="115">
        <v>15028</v>
      </c>
      <c r="L23" s="115">
        <v>44384</v>
      </c>
      <c r="M23" s="115">
        <v>56154</v>
      </c>
      <c r="N23" s="115">
        <v>29857</v>
      </c>
      <c r="O23" s="108">
        <f t="shared" si="7"/>
        <v>157559</v>
      </c>
      <c r="P23" s="109">
        <f t="shared" si="8"/>
        <v>256137</v>
      </c>
      <c r="Q23" s="110">
        <f t="shared" si="3"/>
        <v>0.003535352022646283</v>
      </c>
    </row>
    <row r="24" spans="1:17" ht="15" thickBot="1" thickTop="1">
      <c r="A24" s="111" t="s">
        <v>25</v>
      </c>
      <c r="B24" s="104">
        <v>3757</v>
      </c>
      <c r="C24" s="106">
        <v>3752</v>
      </c>
      <c r="D24" s="104">
        <v>0</v>
      </c>
      <c r="E24" s="104">
        <v>5257</v>
      </c>
      <c r="F24" s="104">
        <v>0</v>
      </c>
      <c r="G24" s="104">
        <v>0</v>
      </c>
      <c r="H24" s="105">
        <f t="shared" si="6"/>
        <v>12766</v>
      </c>
      <c r="I24" s="104">
        <v>536</v>
      </c>
      <c r="J24" s="104">
        <v>0</v>
      </c>
      <c r="K24" s="104">
        <v>4500</v>
      </c>
      <c r="L24" s="104">
        <v>0</v>
      </c>
      <c r="M24" s="104">
        <v>10826</v>
      </c>
      <c r="N24" s="104">
        <v>8561</v>
      </c>
      <c r="O24" s="108">
        <f t="shared" si="7"/>
        <v>24423</v>
      </c>
      <c r="P24" s="109">
        <f t="shared" si="8"/>
        <v>37189</v>
      </c>
      <c r="Q24" s="110">
        <f t="shared" si="3"/>
        <v>0.0005133042331650353</v>
      </c>
    </row>
    <row r="25" spans="1:17" ht="15" thickBot="1" thickTop="1">
      <c r="A25" s="111" t="s">
        <v>26</v>
      </c>
      <c r="B25" s="104">
        <v>0</v>
      </c>
      <c r="C25" s="131">
        <v>0</v>
      </c>
      <c r="D25" s="104">
        <v>0</v>
      </c>
      <c r="E25" s="104">
        <v>0</v>
      </c>
      <c r="F25" s="104">
        <v>0</v>
      </c>
      <c r="G25" s="104">
        <v>0</v>
      </c>
      <c r="H25" s="105">
        <f t="shared" si="6"/>
        <v>0</v>
      </c>
      <c r="I25" s="104">
        <v>0</v>
      </c>
      <c r="J25" s="104">
        <v>0</v>
      </c>
      <c r="K25" s="104">
        <v>543</v>
      </c>
      <c r="L25" s="104">
        <v>0</v>
      </c>
      <c r="M25" s="104">
        <v>0</v>
      </c>
      <c r="N25" s="104">
        <v>0</v>
      </c>
      <c r="O25" s="108">
        <f t="shared" si="7"/>
        <v>543</v>
      </c>
      <c r="P25" s="109">
        <f t="shared" si="8"/>
        <v>543</v>
      </c>
      <c r="Q25" s="110">
        <f t="shared" si="3"/>
        <v>7.494802189050906E-06</v>
      </c>
    </row>
    <row r="26" spans="1:17" ht="15" thickBot="1" thickTop="1">
      <c r="A26" s="119" t="s">
        <v>33</v>
      </c>
      <c r="B26" s="120">
        <f aca="true" t="shared" si="9" ref="B26:G26">SUM(B19:B25)</f>
        <v>168861</v>
      </c>
      <c r="C26" s="120">
        <f t="shared" si="9"/>
        <v>210690</v>
      </c>
      <c r="D26" s="120">
        <f t="shared" si="9"/>
        <v>359518</v>
      </c>
      <c r="E26" s="120">
        <f t="shared" si="9"/>
        <v>79766</v>
      </c>
      <c r="F26" s="120">
        <f t="shared" si="9"/>
        <v>150363</v>
      </c>
      <c r="G26" s="120">
        <f t="shared" si="9"/>
        <v>153345</v>
      </c>
      <c r="H26" s="121">
        <f t="shared" si="6"/>
        <v>1122543</v>
      </c>
      <c r="I26" s="120">
        <f aca="true" t="shared" si="10" ref="I26:P26">SUM(I19:I25)</f>
        <v>176701</v>
      </c>
      <c r="J26" s="120">
        <f t="shared" si="10"/>
        <v>211524</v>
      </c>
      <c r="K26" s="120">
        <f t="shared" si="10"/>
        <v>258778</v>
      </c>
      <c r="L26" s="120">
        <f t="shared" si="10"/>
        <v>552859</v>
      </c>
      <c r="M26" s="120">
        <f t="shared" si="10"/>
        <v>537984</v>
      </c>
      <c r="N26" s="120">
        <f t="shared" si="10"/>
        <v>470404</v>
      </c>
      <c r="O26" s="120">
        <f t="shared" si="10"/>
        <v>2208250</v>
      </c>
      <c r="P26" s="120">
        <f t="shared" si="10"/>
        <v>3330793</v>
      </c>
      <c r="Q26" s="122">
        <f>SUM(P26/P28)</f>
        <v>0.04597354450768956</v>
      </c>
    </row>
    <row r="27" spans="1:17" ht="15" thickBot="1" thickTop="1">
      <c r="A27" s="132"/>
      <c r="B27" s="106"/>
      <c r="C27" s="106"/>
      <c r="D27" s="106"/>
      <c r="E27" s="106"/>
      <c r="F27" s="106"/>
      <c r="G27" s="106"/>
      <c r="H27" s="133"/>
      <c r="I27" s="106"/>
      <c r="J27" s="106"/>
      <c r="K27" s="132"/>
      <c r="L27" s="132"/>
      <c r="M27" s="106"/>
      <c r="N27" s="106"/>
      <c r="O27" s="106"/>
      <c r="P27" s="106"/>
      <c r="Q27" s="134"/>
    </row>
    <row r="28" spans="1:17" ht="15" thickBot="1" thickTop="1">
      <c r="A28" s="135" t="s">
        <v>34</v>
      </c>
      <c r="B28" s="136">
        <f>SUM(B17+B26)</f>
        <v>3590535</v>
      </c>
      <c r="C28" s="136">
        <f aca="true" t="shared" si="11" ref="C28:J28">SUM(C17+C26)</f>
        <v>4492273</v>
      </c>
      <c r="D28" s="136">
        <f t="shared" si="11"/>
        <v>3961898</v>
      </c>
      <c r="E28" s="136">
        <f t="shared" si="11"/>
        <v>4959974</v>
      </c>
      <c r="F28" s="136">
        <f t="shared" si="11"/>
        <v>6202119</v>
      </c>
      <c r="G28" s="136">
        <f t="shared" si="11"/>
        <v>8865196</v>
      </c>
      <c r="H28" s="137">
        <f t="shared" si="11"/>
        <v>32071995</v>
      </c>
      <c r="I28" s="136">
        <f t="shared" si="11"/>
        <v>6447552</v>
      </c>
      <c r="J28" s="136">
        <f t="shared" si="11"/>
        <v>7214218</v>
      </c>
      <c r="K28" s="136">
        <f>SUM(K17,K26)</f>
        <v>6529592</v>
      </c>
      <c r="L28" s="136">
        <f>+L17+L26</f>
        <v>6680551</v>
      </c>
      <c r="M28" s="136">
        <f>SUM(M17+M26)</f>
        <v>6192849</v>
      </c>
      <c r="N28" s="136">
        <f>SUM(N17+N26)</f>
        <v>7313454</v>
      </c>
      <c r="O28" s="136">
        <f>SUM(O17+O26)</f>
        <v>40378216</v>
      </c>
      <c r="P28" s="136">
        <f>SUM(P17+P26)</f>
        <v>72450211</v>
      </c>
      <c r="Q28" s="138">
        <v>1</v>
      </c>
    </row>
    <row r="29" ht="12.75" thickTop="1"/>
  </sheetData>
  <sheetProtection/>
  <printOptions/>
  <pageMargins left="0.7086614173228347" right="0.7086614173228347" top="2.5196850393700787" bottom="0.7480314960629921" header="0.31496062992125984" footer="0.31496062992125984"/>
  <pageSetup horizontalDpi="600" verticalDpi="600" orientation="landscape" paperSize="9" scale="70" r:id="rId1"/>
  <headerFooter>
    <oddHeader>&amp;C&amp;28EXPEDICION DE VALORES PARA VINOS NACIONALES E IMPORTADOS AÑO 2020 (expresado en litros&amp;10)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9.140625" style="0" customWidth="1"/>
    <col min="3" max="3" width="9.7109375" style="0" customWidth="1"/>
    <col min="4" max="7" width="9.140625" style="0" customWidth="1"/>
    <col min="8" max="8" width="11.00390625" style="0" customWidth="1"/>
    <col min="9" max="10" width="9.140625" style="0" customWidth="1"/>
    <col min="11" max="11" width="11.57421875" style="0" customWidth="1"/>
    <col min="12" max="12" width="9.8515625" style="0" customWidth="1"/>
    <col min="13" max="13" width="12.00390625" style="0" customWidth="1"/>
    <col min="14" max="14" width="11.140625" style="0" customWidth="1"/>
    <col min="15" max="15" width="14.8515625" style="0" customWidth="1"/>
    <col min="16" max="16" width="10.140625" style="0" customWidth="1"/>
    <col min="17" max="17" width="13.28125" style="0" customWidth="1"/>
  </cols>
  <sheetData>
    <row r="1" spans="1:17" ht="13.5" thickBot="1" thickTop="1">
      <c r="A1" s="2" t="s">
        <v>55</v>
      </c>
      <c r="B1" s="55" t="s">
        <v>0</v>
      </c>
      <c r="C1" s="55" t="s">
        <v>1</v>
      </c>
      <c r="D1" s="55" t="s">
        <v>2</v>
      </c>
      <c r="E1" s="55" t="s">
        <v>3</v>
      </c>
      <c r="F1" s="55" t="s">
        <v>4</v>
      </c>
      <c r="G1" s="55" t="s">
        <v>5</v>
      </c>
      <c r="H1" s="54" t="s">
        <v>63</v>
      </c>
      <c r="I1" s="55" t="s">
        <v>7</v>
      </c>
      <c r="J1" s="55" t="s">
        <v>8</v>
      </c>
      <c r="K1" s="55" t="s">
        <v>9</v>
      </c>
      <c r="L1" s="55" t="s">
        <v>10</v>
      </c>
      <c r="M1" s="55" t="s">
        <v>11</v>
      </c>
      <c r="N1" s="55" t="s">
        <v>12</v>
      </c>
      <c r="O1" s="54" t="s">
        <v>68</v>
      </c>
      <c r="P1" s="56" t="s">
        <v>14</v>
      </c>
      <c r="Q1" s="56" t="s">
        <v>15</v>
      </c>
    </row>
    <row r="2" spans="1:17" ht="13.5" thickBot="1" thickTop="1">
      <c r="A2" s="48" t="s">
        <v>66</v>
      </c>
      <c r="B2" s="2"/>
      <c r="C2" s="2"/>
      <c r="D2" s="2"/>
      <c r="E2" s="2"/>
      <c r="F2" s="2"/>
      <c r="G2" s="2"/>
      <c r="H2" s="54" t="s">
        <v>64</v>
      </c>
      <c r="I2" s="2"/>
      <c r="J2" s="2"/>
      <c r="K2" s="2"/>
      <c r="L2" s="2"/>
      <c r="M2" s="2"/>
      <c r="N2" s="2"/>
      <c r="O2" s="54" t="s">
        <v>64</v>
      </c>
      <c r="P2" s="2"/>
      <c r="Q2" s="2"/>
    </row>
    <row r="3" spans="1:17" ht="13.5" thickBot="1" thickTop="1">
      <c r="A3" s="3" t="s">
        <v>16</v>
      </c>
      <c r="B3" s="4">
        <v>3933780</v>
      </c>
      <c r="C3" s="4">
        <v>4556810</v>
      </c>
      <c r="D3" s="4">
        <v>5824030</v>
      </c>
      <c r="E3" s="4">
        <v>5214950</v>
      </c>
      <c r="F3" s="4">
        <v>4147530</v>
      </c>
      <c r="G3" s="4">
        <v>5173750</v>
      </c>
      <c r="H3" s="51">
        <f>SUM(B3:G3)</f>
        <v>28850850</v>
      </c>
      <c r="I3" s="4">
        <v>5284580</v>
      </c>
      <c r="J3" s="4">
        <v>5140480</v>
      </c>
      <c r="K3" s="4">
        <v>5542710</v>
      </c>
      <c r="L3" s="4">
        <v>5093220</v>
      </c>
      <c r="M3" s="4">
        <v>5273670</v>
      </c>
      <c r="N3" s="4">
        <v>5932350</v>
      </c>
      <c r="O3" s="51">
        <f aca="true" t="shared" si="0" ref="O3:O14">SUM(I3:N3)</f>
        <v>32267010</v>
      </c>
      <c r="P3" s="36">
        <f aca="true" t="shared" si="1" ref="P3:P14">SUM(H3+O3)</f>
        <v>61117860</v>
      </c>
      <c r="Q3" s="44">
        <f>SUM(P3/P22)</f>
        <v>0.6922704392981256</v>
      </c>
    </row>
    <row r="4" spans="1:17" ht="13.5" thickBot="1" thickTop="1">
      <c r="A4" s="3" t="s">
        <v>17</v>
      </c>
      <c r="B4" s="4">
        <v>555920</v>
      </c>
      <c r="C4" s="4">
        <v>523150</v>
      </c>
      <c r="D4" s="4">
        <v>657520</v>
      </c>
      <c r="E4" s="4">
        <v>603335</v>
      </c>
      <c r="F4" s="4">
        <v>589075</v>
      </c>
      <c r="G4" s="4">
        <v>619040</v>
      </c>
      <c r="H4" s="51">
        <f aca="true" t="shared" si="2" ref="H4:H14">SUM(B4:G4)</f>
        <v>3548040</v>
      </c>
      <c r="I4" s="4">
        <v>673950</v>
      </c>
      <c r="J4" s="4">
        <v>571550</v>
      </c>
      <c r="K4" s="4">
        <v>653100</v>
      </c>
      <c r="L4" s="4">
        <v>549610</v>
      </c>
      <c r="M4" s="4">
        <v>597335</v>
      </c>
      <c r="N4" s="4">
        <v>730980</v>
      </c>
      <c r="O4" s="51">
        <f t="shared" si="0"/>
        <v>3776525</v>
      </c>
      <c r="P4" s="36">
        <f t="shared" si="1"/>
        <v>7324565</v>
      </c>
      <c r="Q4" s="44">
        <f>SUM(P4/P22)</f>
        <v>0.0829639622561666</v>
      </c>
    </row>
    <row r="5" spans="1:17" ht="13.5" thickBot="1" thickTop="1">
      <c r="A5" s="6" t="s">
        <v>18</v>
      </c>
      <c r="B5" s="4">
        <v>285813</v>
      </c>
      <c r="C5" s="4">
        <v>253170</v>
      </c>
      <c r="D5" s="4">
        <v>273111</v>
      </c>
      <c r="E5" s="4">
        <v>256785</v>
      </c>
      <c r="F5" s="4">
        <v>271290</v>
      </c>
      <c r="G5" s="4">
        <v>339260</v>
      </c>
      <c r="H5" s="51">
        <f t="shared" si="2"/>
        <v>1679429</v>
      </c>
      <c r="I5" s="4">
        <v>351690</v>
      </c>
      <c r="J5" s="4">
        <v>304020</v>
      </c>
      <c r="K5" s="4">
        <v>290370</v>
      </c>
      <c r="L5" s="4">
        <v>292530</v>
      </c>
      <c r="M5" s="4">
        <v>387645</v>
      </c>
      <c r="N5" s="4">
        <v>421086</v>
      </c>
      <c r="O5" s="51">
        <f t="shared" si="0"/>
        <v>2047341</v>
      </c>
      <c r="P5" s="36">
        <f t="shared" si="1"/>
        <v>3726770</v>
      </c>
      <c r="Q5" s="44">
        <f>SUM(P5/P22)</f>
        <v>0.04221241884226763</v>
      </c>
    </row>
    <row r="6" spans="1:17" ht="13.5" thickBot="1" thickTop="1">
      <c r="A6" s="7" t="s">
        <v>19</v>
      </c>
      <c r="B6" s="16" t="s">
        <v>38</v>
      </c>
      <c r="C6" s="16" t="s">
        <v>39</v>
      </c>
      <c r="D6" s="16" t="s">
        <v>38</v>
      </c>
      <c r="E6" s="16" t="s">
        <v>38</v>
      </c>
      <c r="F6" s="16" t="s">
        <v>38</v>
      </c>
      <c r="G6" s="16" t="s">
        <v>38</v>
      </c>
      <c r="H6" s="16" t="s">
        <v>42</v>
      </c>
      <c r="I6" s="16" t="s">
        <v>38</v>
      </c>
      <c r="J6" s="16" t="s">
        <v>38</v>
      </c>
      <c r="K6" s="16" t="s">
        <v>43</v>
      </c>
      <c r="L6" s="16" t="s">
        <v>44</v>
      </c>
      <c r="M6" s="16" t="s">
        <v>45</v>
      </c>
      <c r="N6" s="16" t="s">
        <v>46</v>
      </c>
      <c r="O6" s="16" t="s">
        <v>47</v>
      </c>
      <c r="P6" s="16" t="s">
        <v>39</v>
      </c>
      <c r="Q6" s="16" t="s">
        <v>48</v>
      </c>
    </row>
    <row r="7" spans="1:17" ht="13.5" thickBot="1" thickTop="1">
      <c r="A7" s="3" t="s">
        <v>20</v>
      </c>
      <c r="B7" s="4">
        <v>393543</v>
      </c>
      <c r="C7" s="4">
        <v>493310</v>
      </c>
      <c r="D7" s="4">
        <v>506246</v>
      </c>
      <c r="E7" s="4">
        <v>688556</v>
      </c>
      <c r="F7" s="4">
        <v>774168</v>
      </c>
      <c r="G7" s="4">
        <v>865360</v>
      </c>
      <c r="H7" s="51">
        <f t="shared" si="2"/>
        <v>3721183</v>
      </c>
      <c r="I7" s="4">
        <v>1041764</v>
      </c>
      <c r="J7" s="4">
        <v>910333</v>
      </c>
      <c r="K7" s="4">
        <v>800373</v>
      </c>
      <c r="L7" s="4">
        <v>827832</v>
      </c>
      <c r="M7" s="4">
        <v>836212</v>
      </c>
      <c r="N7" s="4">
        <v>978478</v>
      </c>
      <c r="O7" s="51">
        <f t="shared" si="0"/>
        <v>5394992</v>
      </c>
      <c r="P7" s="36">
        <f t="shared" si="1"/>
        <v>9116175</v>
      </c>
      <c r="Q7" s="44">
        <f>SUM(P7/P22)</f>
        <v>0.1032571898291038</v>
      </c>
    </row>
    <row r="8" spans="1:17" ht="13.5" thickBot="1" thickTop="1">
      <c r="A8" s="3" t="s">
        <v>21</v>
      </c>
      <c r="B8" s="16" t="s">
        <v>38</v>
      </c>
      <c r="C8" s="16" t="s">
        <v>39</v>
      </c>
      <c r="D8" s="16" t="s">
        <v>38</v>
      </c>
      <c r="E8" s="16" t="s">
        <v>38</v>
      </c>
      <c r="F8" s="16" t="s">
        <v>38</v>
      </c>
      <c r="G8" s="16" t="s">
        <v>38</v>
      </c>
      <c r="H8" s="16" t="s">
        <v>42</v>
      </c>
      <c r="I8" s="16" t="s">
        <v>38</v>
      </c>
      <c r="J8" s="16" t="s">
        <v>38</v>
      </c>
      <c r="K8" s="16" t="s">
        <v>43</v>
      </c>
      <c r="L8" s="16" t="s">
        <v>44</v>
      </c>
      <c r="M8" s="16" t="s">
        <v>45</v>
      </c>
      <c r="N8" s="16" t="s">
        <v>46</v>
      </c>
      <c r="O8" s="16" t="s">
        <v>47</v>
      </c>
      <c r="P8" s="16" t="s">
        <v>39</v>
      </c>
      <c r="Q8" s="16" t="s">
        <v>48</v>
      </c>
    </row>
    <row r="9" spans="1:17" ht="13.5" thickBot="1" thickTop="1">
      <c r="A9" s="3" t="s">
        <v>22</v>
      </c>
      <c r="B9" s="4">
        <v>215085</v>
      </c>
      <c r="C9" s="4">
        <v>74382</v>
      </c>
      <c r="D9" s="4">
        <v>108158</v>
      </c>
      <c r="E9" s="4">
        <v>119658</v>
      </c>
      <c r="F9" s="4">
        <v>111750</v>
      </c>
      <c r="G9" s="4">
        <v>170876</v>
      </c>
      <c r="H9" s="51">
        <f t="shared" si="2"/>
        <v>799909</v>
      </c>
      <c r="I9" s="4">
        <v>188550</v>
      </c>
      <c r="J9" s="4">
        <v>183378</v>
      </c>
      <c r="K9" s="4">
        <v>191505</v>
      </c>
      <c r="L9" s="4">
        <v>177225</v>
      </c>
      <c r="M9" s="4">
        <v>236136</v>
      </c>
      <c r="N9" s="4">
        <v>338450</v>
      </c>
      <c r="O9" s="51">
        <f t="shared" si="0"/>
        <v>1315244</v>
      </c>
      <c r="P9" s="36">
        <f t="shared" si="1"/>
        <v>2115153</v>
      </c>
      <c r="Q9" s="44">
        <f>SUM(P9/P22)</f>
        <v>0.02395793793324485</v>
      </c>
    </row>
    <row r="10" spans="1:17" ht="13.5" thickBot="1" thickTop="1">
      <c r="A10" s="6" t="s">
        <v>23</v>
      </c>
      <c r="B10" s="4">
        <v>2556</v>
      </c>
      <c r="C10" s="4">
        <v>10815</v>
      </c>
      <c r="D10" s="4">
        <v>2276</v>
      </c>
      <c r="E10" s="4">
        <v>3476</v>
      </c>
      <c r="F10" s="4">
        <v>4555</v>
      </c>
      <c r="G10" s="4">
        <v>10965</v>
      </c>
      <c r="H10" s="51">
        <f t="shared" si="2"/>
        <v>34643</v>
      </c>
      <c r="I10" s="4">
        <v>12239</v>
      </c>
      <c r="J10" s="4">
        <v>16091</v>
      </c>
      <c r="K10" s="4">
        <v>5745</v>
      </c>
      <c r="L10" s="4">
        <v>3030</v>
      </c>
      <c r="M10" s="4">
        <v>16310</v>
      </c>
      <c r="N10" s="4">
        <v>17087</v>
      </c>
      <c r="O10" s="51">
        <f t="shared" si="0"/>
        <v>70502</v>
      </c>
      <c r="P10" s="36">
        <f t="shared" si="1"/>
        <v>105145</v>
      </c>
      <c r="Q10" s="44">
        <f>SUM(P10/P22)</f>
        <v>0.001190957525999788</v>
      </c>
    </row>
    <row r="11" spans="1:17" ht="13.5" thickBot="1" thickTop="1">
      <c r="A11" s="6" t="s">
        <v>24</v>
      </c>
      <c r="B11" s="16" t="s">
        <v>38</v>
      </c>
      <c r="C11" s="16" t="s">
        <v>39</v>
      </c>
      <c r="D11" s="16" t="s">
        <v>38</v>
      </c>
      <c r="E11" s="16" t="s">
        <v>38</v>
      </c>
      <c r="F11" s="16" t="s">
        <v>38</v>
      </c>
      <c r="G11" s="16" t="s">
        <v>38</v>
      </c>
      <c r="H11" s="16" t="s">
        <v>42</v>
      </c>
      <c r="I11" s="16" t="s">
        <v>38</v>
      </c>
      <c r="J11" s="16" t="s">
        <v>38</v>
      </c>
      <c r="K11" s="16" t="s">
        <v>43</v>
      </c>
      <c r="L11" s="16" t="s">
        <v>44</v>
      </c>
      <c r="M11" s="16" t="s">
        <v>45</v>
      </c>
      <c r="N11" s="16" t="s">
        <v>46</v>
      </c>
      <c r="O11" s="16" t="s">
        <v>47</v>
      </c>
      <c r="P11" s="16" t="s">
        <v>39</v>
      </c>
      <c r="Q11" s="16" t="s">
        <v>48</v>
      </c>
    </row>
    <row r="12" spans="1:17" ht="13.5" thickBot="1" thickTop="1">
      <c r="A12" s="6" t="s">
        <v>25</v>
      </c>
      <c r="B12" s="4">
        <v>34704</v>
      </c>
      <c r="C12" s="4">
        <v>90870</v>
      </c>
      <c r="D12" s="4">
        <v>164829</v>
      </c>
      <c r="E12" s="4">
        <v>97260</v>
      </c>
      <c r="F12" s="4">
        <v>161030</v>
      </c>
      <c r="G12" s="4">
        <v>135922</v>
      </c>
      <c r="H12" s="51">
        <f t="shared" si="2"/>
        <v>684615</v>
      </c>
      <c r="I12" s="4">
        <v>187143</v>
      </c>
      <c r="J12" s="4">
        <v>162857</v>
      </c>
      <c r="K12" s="4">
        <v>223629</v>
      </c>
      <c r="L12" s="4">
        <v>282989</v>
      </c>
      <c r="M12" s="4">
        <v>294996</v>
      </c>
      <c r="N12" s="4">
        <v>215240</v>
      </c>
      <c r="O12" s="51">
        <f t="shared" si="0"/>
        <v>1366854</v>
      </c>
      <c r="P12" s="36">
        <f t="shared" si="1"/>
        <v>2051469</v>
      </c>
      <c r="Q12" s="44">
        <f>SUM(P12/P22)</f>
        <v>0.023236601311572205</v>
      </c>
    </row>
    <row r="13" spans="1:17" ht="13.5" thickBot="1" thickTop="1">
      <c r="A13" s="28" t="s">
        <v>62</v>
      </c>
      <c r="B13" s="4">
        <v>25079</v>
      </c>
      <c r="C13" s="4">
        <v>2576</v>
      </c>
      <c r="D13" s="4">
        <v>13033</v>
      </c>
      <c r="E13" s="4">
        <v>20482</v>
      </c>
      <c r="F13" s="4">
        <v>9561</v>
      </c>
      <c r="G13" s="4">
        <v>7085</v>
      </c>
      <c r="H13" s="51">
        <f t="shared" si="2"/>
        <v>77816</v>
      </c>
      <c r="I13" s="4">
        <v>27477</v>
      </c>
      <c r="J13" s="4">
        <v>23238</v>
      </c>
      <c r="K13" s="4">
        <v>39297</v>
      </c>
      <c r="L13" s="4">
        <v>28555</v>
      </c>
      <c r="M13" s="4">
        <v>67659</v>
      </c>
      <c r="N13" s="4">
        <v>92147</v>
      </c>
      <c r="O13" s="51">
        <f t="shared" si="0"/>
        <v>278373</v>
      </c>
      <c r="P13" s="36">
        <f t="shared" si="1"/>
        <v>356189</v>
      </c>
      <c r="Q13" s="44">
        <f>SUM(P13/P22)</f>
        <v>0.004034485427061092</v>
      </c>
    </row>
    <row r="14" spans="1:17" ht="13.5" thickBot="1" thickTop="1">
      <c r="A14" s="6" t="s">
        <v>65</v>
      </c>
      <c r="B14" s="4">
        <v>8175</v>
      </c>
      <c r="C14" s="4">
        <v>2475</v>
      </c>
      <c r="D14" s="4">
        <v>5880</v>
      </c>
      <c r="E14" s="4">
        <v>6832</v>
      </c>
      <c r="F14" s="4">
        <v>9265</v>
      </c>
      <c r="G14" s="4">
        <v>3454</v>
      </c>
      <c r="H14" s="51">
        <f t="shared" si="2"/>
        <v>36081</v>
      </c>
      <c r="I14" s="4">
        <v>2627</v>
      </c>
      <c r="J14" s="4">
        <v>16973</v>
      </c>
      <c r="K14" s="4">
        <v>15775</v>
      </c>
      <c r="L14" s="4">
        <v>83200</v>
      </c>
      <c r="M14" s="4">
        <v>62860</v>
      </c>
      <c r="N14" s="4">
        <v>93015</v>
      </c>
      <c r="O14" s="51">
        <f t="shared" si="0"/>
        <v>274450</v>
      </c>
      <c r="P14" s="36">
        <f t="shared" si="1"/>
        <v>310531</v>
      </c>
      <c r="Q14" s="44">
        <f>SUM(P14/P22)</f>
        <v>0.003517325897629371</v>
      </c>
    </row>
    <row r="15" spans="1:17" ht="13.5" thickBot="1" thickTop="1">
      <c r="A15" s="6" t="s">
        <v>60</v>
      </c>
      <c r="B15" s="16" t="s">
        <v>38</v>
      </c>
      <c r="C15" s="16" t="s">
        <v>39</v>
      </c>
      <c r="D15" s="16" t="s">
        <v>38</v>
      </c>
      <c r="E15" s="16" t="s">
        <v>38</v>
      </c>
      <c r="F15" s="16" t="s">
        <v>38</v>
      </c>
      <c r="G15" s="16" t="s">
        <v>38</v>
      </c>
      <c r="H15" s="16" t="s">
        <v>42</v>
      </c>
      <c r="I15" s="16" t="s">
        <v>38</v>
      </c>
      <c r="J15" s="16" t="s">
        <v>38</v>
      </c>
      <c r="K15" s="16" t="s">
        <v>43</v>
      </c>
      <c r="L15" s="16" t="s">
        <v>44</v>
      </c>
      <c r="M15" s="16" t="s">
        <v>45</v>
      </c>
      <c r="N15" s="16" t="s">
        <v>46</v>
      </c>
      <c r="O15" s="16" t="s">
        <v>47</v>
      </c>
      <c r="P15" s="16" t="s">
        <v>39</v>
      </c>
      <c r="Q15" s="16" t="s">
        <v>48</v>
      </c>
    </row>
    <row r="16" spans="1:17" ht="13.5" thickBot="1" thickTop="1">
      <c r="A16" s="33" t="s">
        <v>29</v>
      </c>
      <c r="B16" s="38">
        <f aca="true" t="shared" si="3" ref="B16:P16">SUM(B3:B15)</f>
        <v>5454655</v>
      </c>
      <c r="C16" s="38">
        <f t="shared" si="3"/>
        <v>6007558</v>
      </c>
      <c r="D16" s="38">
        <f t="shared" si="3"/>
        <v>7555083</v>
      </c>
      <c r="E16" s="38">
        <f t="shared" si="3"/>
        <v>7011334</v>
      </c>
      <c r="F16" s="38">
        <f t="shared" si="3"/>
        <v>6078224</v>
      </c>
      <c r="G16" s="38">
        <f t="shared" si="3"/>
        <v>7325712</v>
      </c>
      <c r="H16" s="38">
        <f t="shared" si="3"/>
        <v>39432566</v>
      </c>
      <c r="I16" s="38">
        <f t="shared" si="3"/>
        <v>7770020</v>
      </c>
      <c r="J16" s="38">
        <f t="shared" si="3"/>
        <v>7328920</v>
      </c>
      <c r="K16" s="38">
        <f t="shared" si="3"/>
        <v>7762504</v>
      </c>
      <c r="L16" s="38">
        <f t="shared" si="3"/>
        <v>7338191</v>
      </c>
      <c r="M16" s="38">
        <f t="shared" si="3"/>
        <v>7772823</v>
      </c>
      <c r="N16" s="38">
        <f t="shared" si="3"/>
        <v>8818833</v>
      </c>
      <c r="O16" s="38">
        <f t="shared" si="3"/>
        <v>46791291</v>
      </c>
      <c r="P16" s="38">
        <f t="shared" si="3"/>
        <v>86223857</v>
      </c>
      <c r="Q16" s="39">
        <f>SUM(P16/P22)</f>
        <v>0.976641318321171</v>
      </c>
    </row>
    <row r="17" spans="1:17" ht="13.5" thickBot="1" thickTop="1">
      <c r="A17" s="49" t="s">
        <v>69</v>
      </c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8"/>
      <c r="Q17" s="10"/>
    </row>
    <row r="18" spans="1:17" ht="13.5" thickBot="1" thickTop="1">
      <c r="A18" s="6" t="s">
        <v>30</v>
      </c>
      <c r="B18" s="16" t="s">
        <v>38</v>
      </c>
      <c r="C18" s="16" t="s">
        <v>39</v>
      </c>
      <c r="D18" s="16" t="s">
        <v>38</v>
      </c>
      <c r="E18" s="16" t="s">
        <v>38</v>
      </c>
      <c r="F18" s="16" t="s">
        <v>38</v>
      </c>
      <c r="G18" s="16" t="s">
        <v>38</v>
      </c>
      <c r="H18" s="16" t="s">
        <v>42</v>
      </c>
      <c r="I18" s="16" t="s">
        <v>38</v>
      </c>
      <c r="J18" s="16" t="s">
        <v>38</v>
      </c>
      <c r="K18" s="16" t="s">
        <v>43</v>
      </c>
      <c r="L18" s="16" t="s">
        <v>44</v>
      </c>
      <c r="M18" s="16" t="s">
        <v>45</v>
      </c>
      <c r="N18" s="16" t="s">
        <v>46</v>
      </c>
      <c r="O18" s="16" t="s">
        <v>47</v>
      </c>
      <c r="P18" s="16" t="s">
        <v>39</v>
      </c>
      <c r="Q18" s="16" t="s">
        <v>48</v>
      </c>
    </row>
    <row r="19" spans="1:17" ht="13.5" thickBot="1" thickTop="1">
      <c r="A19" s="6" t="s">
        <v>31</v>
      </c>
      <c r="B19" s="16" t="s">
        <v>38</v>
      </c>
      <c r="C19" s="16" t="s">
        <v>39</v>
      </c>
      <c r="D19" s="16" t="s">
        <v>39</v>
      </c>
      <c r="E19" s="16" t="s">
        <v>38</v>
      </c>
      <c r="F19" s="16" t="s">
        <v>38</v>
      </c>
      <c r="G19" s="16" t="s">
        <v>38</v>
      </c>
      <c r="H19" s="16" t="s">
        <v>42</v>
      </c>
      <c r="I19" s="16" t="s">
        <v>38</v>
      </c>
      <c r="J19" s="16" t="s">
        <v>38</v>
      </c>
      <c r="K19" s="16" t="s">
        <v>43</v>
      </c>
      <c r="L19" s="16" t="s">
        <v>44</v>
      </c>
      <c r="M19" s="16" t="s">
        <v>45</v>
      </c>
      <c r="N19" s="16" t="s">
        <v>46</v>
      </c>
      <c r="O19" s="16" t="s">
        <v>47</v>
      </c>
      <c r="P19" s="16" t="s">
        <v>39</v>
      </c>
      <c r="Q19" s="16" t="s">
        <v>48</v>
      </c>
    </row>
    <row r="20" spans="1:17" ht="13.5" thickBot="1" thickTop="1">
      <c r="A20" s="34" t="s">
        <v>33</v>
      </c>
      <c r="B20" s="40">
        <v>252289</v>
      </c>
      <c r="C20" s="40">
        <v>63890</v>
      </c>
      <c r="D20" s="40">
        <v>153378</v>
      </c>
      <c r="E20" s="40">
        <v>115414</v>
      </c>
      <c r="F20" s="40">
        <v>61186</v>
      </c>
      <c r="G20" s="40">
        <v>128668</v>
      </c>
      <c r="H20" s="40">
        <f>SUM(B20:G20)</f>
        <v>774825</v>
      </c>
      <c r="I20" s="40">
        <v>53446</v>
      </c>
      <c r="J20" s="40">
        <v>172675</v>
      </c>
      <c r="K20" s="40">
        <v>237692</v>
      </c>
      <c r="L20" s="40">
        <v>287197</v>
      </c>
      <c r="M20" s="40">
        <v>302490</v>
      </c>
      <c r="N20" s="40">
        <v>233922</v>
      </c>
      <c r="O20" s="40">
        <v>1287422</v>
      </c>
      <c r="P20" s="40">
        <f>SUM(H20+O20)</f>
        <v>2062247</v>
      </c>
      <c r="Q20" s="41">
        <f>SUM(P20/P22)</f>
        <v>0.023358681678829093</v>
      </c>
    </row>
    <row r="21" spans="1:17" ht="13.5" thickBot="1" thickTop="1">
      <c r="A21" s="11"/>
      <c r="B21" s="12"/>
      <c r="C21" s="12"/>
      <c r="D21" s="12"/>
      <c r="E21" s="12"/>
      <c r="F21" s="12"/>
      <c r="G21" s="12"/>
      <c r="H21" s="13"/>
      <c r="I21" s="12"/>
      <c r="J21" s="12"/>
      <c r="K21" s="12"/>
      <c r="L21" s="12"/>
      <c r="M21" s="12"/>
      <c r="N21" s="12"/>
      <c r="O21" s="12"/>
      <c r="P21" s="12"/>
      <c r="Q21" s="14"/>
    </row>
    <row r="22" spans="1:17" ht="13.5" thickBot="1" thickTop="1">
      <c r="A22" s="35" t="s">
        <v>34</v>
      </c>
      <c r="B22" s="36">
        <f aca="true" t="shared" si="4" ref="B22:P22">SUM(B16+B20)</f>
        <v>5706944</v>
      </c>
      <c r="C22" s="36">
        <f t="shared" si="4"/>
        <v>6071448</v>
      </c>
      <c r="D22" s="36">
        <f t="shared" si="4"/>
        <v>7708461</v>
      </c>
      <c r="E22" s="36">
        <f t="shared" si="4"/>
        <v>7126748</v>
      </c>
      <c r="F22" s="36">
        <f t="shared" si="4"/>
        <v>6139410</v>
      </c>
      <c r="G22" s="36">
        <f t="shared" si="4"/>
        <v>7454380</v>
      </c>
      <c r="H22" s="36">
        <f t="shared" si="4"/>
        <v>40207391</v>
      </c>
      <c r="I22" s="36">
        <f t="shared" si="4"/>
        <v>7823466</v>
      </c>
      <c r="J22" s="36">
        <f t="shared" si="4"/>
        <v>7501595</v>
      </c>
      <c r="K22" s="36">
        <f t="shared" si="4"/>
        <v>8000196</v>
      </c>
      <c r="L22" s="36">
        <f t="shared" si="4"/>
        <v>7625388</v>
      </c>
      <c r="M22" s="36">
        <f t="shared" si="4"/>
        <v>8075313</v>
      </c>
      <c r="N22" s="36">
        <f t="shared" si="4"/>
        <v>9052755</v>
      </c>
      <c r="O22" s="36">
        <f t="shared" si="4"/>
        <v>48078713</v>
      </c>
      <c r="P22" s="36">
        <f t="shared" si="4"/>
        <v>88286104</v>
      </c>
      <c r="Q22" s="37">
        <v>1</v>
      </c>
    </row>
    <row r="23" ht="12.75" thickTop="1"/>
    <row r="24" ht="12.75">
      <c r="A24" s="15" t="s">
        <v>40</v>
      </c>
    </row>
    <row r="25" ht="12.75">
      <c r="A25" s="15" t="s">
        <v>41</v>
      </c>
    </row>
  </sheetData>
  <sheetProtection/>
  <printOptions/>
  <pageMargins left="0.6692913385826772" right="0.5118110236220472" top="2.5590551181102366" bottom="0.9448818897637796" header="1.7716535433070868" footer="0.7480314960629921"/>
  <pageSetup horizontalDpi="360" verticalDpi="360" orientation="landscape" paperSize="9" scale="70" r:id="rId1"/>
  <headerFooter alignWithMargins="0">
    <oddHeader>&amp;C&amp;"Arial,Negrita Cursiva"&amp;24VENTA NACIONAL DE VALORES PARA VINOS NACIONALES E IMPORTADOS
AÑO 1993&amp;20(expresado en Litros)</oddHeader>
    <oddFooter>&amp;LI.NA.VI.  &amp;D&amp;CPágina &amp;P&amp;R&amp;9Archivo:1999-91.XLS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0" customWidth="1"/>
    <col min="2" max="2" width="9.140625" style="0" customWidth="1"/>
    <col min="3" max="3" width="9.7109375" style="0" customWidth="1"/>
    <col min="4" max="7" width="9.140625" style="0" customWidth="1"/>
    <col min="8" max="8" width="11.00390625" style="0" customWidth="1"/>
    <col min="9" max="10" width="9.140625" style="0" customWidth="1"/>
    <col min="11" max="11" width="11.57421875" style="0" customWidth="1"/>
    <col min="12" max="12" width="9.8515625" style="0" customWidth="1"/>
    <col min="13" max="13" width="12.00390625" style="0" customWidth="1"/>
    <col min="14" max="14" width="11.140625" style="0" customWidth="1"/>
    <col min="15" max="15" width="12.00390625" style="0" customWidth="1"/>
    <col min="16" max="16" width="10.7109375" style="0" customWidth="1"/>
    <col min="17" max="17" width="13.28125" style="0" customWidth="1"/>
  </cols>
  <sheetData>
    <row r="1" spans="1:17" ht="13.5" thickBot="1" thickTop="1">
      <c r="A1" s="2" t="s">
        <v>55</v>
      </c>
      <c r="B1" s="43" t="s">
        <v>0</v>
      </c>
      <c r="C1" s="43" t="s">
        <v>1</v>
      </c>
      <c r="D1" s="43" t="s">
        <v>2</v>
      </c>
      <c r="E1" s="43" t="s">
        <v>3</v>
      </c>
      <c r="F1" s="43" t="s">
        <v>4</v>
      </c>
      <c r="G1" s="43" t="s">
        <v>5</v>
      </c>
      <c r="H1" s="42" t="s">
        <v>63</v>
      </c>
      <c r="I1" s="43" t="s">
        <v>7</v>
      </c>
      <c r="J1" s="43" t="s">
        <v>8</v>
      </c>
      <c r="K1" s="43" t="s">
        <v>9</v>
      </c>
      <c r="L1" s="43" t="s">
        <v>10</v>
      </c>
      <c r="M1" s="43" t="s">
        <v>11</v>
      </c>
      <c r="N1" s="43" t="s">
        <v>12</v>
      </c>
      <c r="O1" s="42" t="s">
        <v>68</v>
      </c>
      <c r="P1" s="46" t="s">
        <v>14</v>
      </c>
      <c r="Q1" s="46" t="s">
        <v>15</v>
      </c>
    </row>
    <row r="2" spans="1:17" ht="13.5" thickBot="1" thickTop="1">
      <c r="A2" s="48" t="s">
        <v>66</v>
      </c>
      <c r="B2" s="31"/>
      <c r="C2" s="31"/>
      <c r="D2" s="31"/>
      <c r="E2" s="31"/>
      <c r="F2" s="31"/>
      <c r="G2" s="31"/>
      <c r="H2" s="50" t="s">
        <v>64</v>
      </c>
      <c r="I2" s="31"/>
      <c r="J2" s="31"/>
      <c r="K2" s="31"/>
      <c r="L2" s="31"/>
      <c r="M2" s="31"/>
      <c r="N2" s="31"/>
      <c r="O2" s="50" t="s">
        <v>64</v>
      </c>
      <c r="P2" s="47"/>
      <c r="Q2" s="47"/>
    </row>
    <row r="3" spans="1:17" ht="13.5" thickBot="1" thickTop="1">
      <c r="A3" s="3" t="s">
        <v>16</v>
      </c>
      <c r="B3" s="4">
        <v>4752610</v>
      </c>
      <c r="C3" s="4">
        <v>5096570</v>
      </c>
      <c r="D3" s="4">
        <v>4767170</v>
      </c>
      <c r="E3" s="4">
        <v>5384260</v>
      </c>
      <c r="F3" s="4">
        <v>4646210</v>
      </c>
      <c r="G3" s="4">
        <v>5041400</v>
      </c>
      <c r="H3" s="51">
        <f>SUM(B3:G3)</f>
        <v>29688220</v>
      </c>
      <c r="I3" s="4">
        <v>5400120</v>
      </c>
      <c r="J3" s="4">
        <v>4954910</v>
      </c>
      <c r="K3" s="4">
        <v>5249300</v>
      </c>
      <c r="L3" s="4">
        <v>5170000</v>
      </c>
      <c r="M3" s="4">
        <v>4667950</v>
      </c>
      <c r="N3" s="4">
        <v>5409700</v>
      </c>
      <c r="O3" s="51">
        <f>SUM(I3:N3)</f>
        <v>30851980</v>
      </c>
      <c r="P3" s="36">
        <f>SUM(H3+O3)</f>
        <v>60540200</v>
      </c>
      <c r="Q3" s="44">
        <f>SUM(P3/P22)</f>
        <v>0.7173095657808022</v>
      </c>
    </row>
    <row r="4" spans="1:17" ht="13.5" thickBot="1" thickTop="1">
      <c r="A4" s="3" t="s">
        <v>17</v>
      </c>
      <c r="B4" s="4">
        <v>554870</v>
      </c>
      <c r="C4" s="4">
        <v>602955</v>
      </c>
      <c r="D4" s="4">
        <v>497500</v>
      </c>
      <c r="E4" s="4">
        <v>703255</v>
      </c>
      <c r="F4" s="4">
        <v>552820</v>
      </c>
      <c r="G4" s="4">
        <v>618380</v>
      </c>
      <c r="H4" s="51">
        <f>SUM(B4:G4)</f>
        <v>3529780</v>
      </c>
      <c r="I4" s="4">
        <v>618800</v>
      </c>
      <c r="J4" s="4">
        <v>533500</v>
      </c>
      <c r="K4" s="4">
        <v>687425</v>
      </c>
      <c r="L4" s="4">
        <v>650475</v>
      </c>
      <c r="M4" s="4">
        <v>583400</v>
      </c>
      <c r="N4" s="4">
        <v>526200</v>
      </c>
      <c r="O4" s="51">
        <f>SUM(I4:N4)</f>
        <v>3599800</v>
      </c>
      <c r="P4" s="36">
        <f>SUM(H4+O4)</f>
        <v>7129580</v>
      </c>
      <c r="Q4" s="44">
        <f>SUM(P4/P22)</f>
        <v>0.08447471158006567</v>
      </c>
    </row>
    <row r="5" spans="1:17" ht="13.5" thickBot="1" thickTop="1">
      <c r="A5" s="6" t="s">
        <v>18</v>
      </c>
      <c r="B5" s="4">
        <v>187968</v>
      </c>
      <c r="C5" s="4">
        <v>223734</v>
      </c>
      <c r="D5" s="4">
        <v>228210</v>
      </c>
      <c r="E5" s="4">
        <v>265320</v>
      </c>
      <c r="F5" s="4">
        <v>294540</v>
      </c>
      <c r="G5" s="4">
        <v>301335</v>
      </c>
      <c r="H5" s="51">
        <f>SUM(B5:G5)</f>
        <v>1501107</v>
      </c>
      <c r="I5" s="4">
        <v>280620</v>
      </c>
      <c r="J5" s="4">
        <v>248010</v>
      </c>
      <c r="K5" s="4">
        <v>323550</v>
      </c>
      <c r="L5" s="4">
        <v>428775</v>
      </c>
      <c r="M5" s="4">
        <v>264831</v>
      </c>
      <c r="N5" s="4">
        <v>200100</v>
      </c>
      <c r="O5" s="51">
        <f>SUM(I5:N5)</f>
        <v>1745886</v>
      </c>
      <c r="P5" s="36">
        <f>SUM(H5+O5)</f>
        <v>3246993</v>
      </c>
      <c r="Q5" s="44">
        <f>SUM(P5/P22)</f>
        <v>0.038471943252967516</v>
      </c>
    </row>
    <row r="6" spans="1:17" ht="13.5" thickBot="1" thickTop="1">
      <c r="A6" s="7" t="s">
        <v>19</v>
      </c>
      <c r="B6" s="16" t="s">
        <v>38</v>
      </c>
      <c r="C6" s="16" t="s">
        <v>39</v>
      </c>
      <c r="D6" s="16" t="s">
        <v>38</v>
      </c>
      <c r="E6" s="16" t="s">
        <v>38</v>
      </c>
      <c r="F6" s="16" t="s">
        <v>38</v>
      </c>
      <c r="G6" s="16" t="s">
        <v>38</v>
      </c>
      <c r="H6" s="57" t="s">
        <v>42</v>
      </c>
      <c r="I6" s="16" t="s">
        <v>38</v>
      </c>
      <c r="J6" s="16" t="s">
        <v>38</v>
      </c>
      <c r="K6" s="16" t="s">
        <v>43</v>
      </c>
      <c r="L6" s="16" t="s">
        <v>44</v>
      </c>
      <c r="M6" s="16" t="s">
        <v>45</v>
      </c>
      <c r="N6" s="16" t="s">
        <v>46</v>
      </c>
      <c r="O6" s="57" t="s">
        <v>47</v>
      </c>
      <c r="P6" s="58" t="s">
        <v>39</v>
      </c>
      <c r="Q6" s="58" t="s">
        <v>48</v>
      </c>
    </row>
    <row r="7" spans="1:17" ht="13.5" thickBot="1" thickTop="1">
      <c r="A7" s="3" t="s">
        <v>20</v>
      </c>
      <c r="B7" s="4">
        <v>409009</v>
      </c>
      <c r="C7" s="4">
        <v>382054</v>
      </c>
      <c r="D7" s="4">
        <v>403818</v>
      </c>
      <c r="E7" s="4">
        <v>474530</v>
      </c>
      <c r="F7" s="4">
        <v>579315</v>
      </c>
      <c r="G7" s="4">
        <v>679520</v>
      </c>
      <c r="H7" s="51">
        <f>SUM(B7:G7)</f>
        <v>2928246</v>
      </c>
      <c r="I7" s="4">
        <v>628582</v>
      </c>
      <c r="J7" s="4">
        <v>631894</v>
      </c>
      <c r="K7" s="4">
        <v>745773</v>
      </c>
      <c r="L7" s="4">
        <v>766138</v>
      </c>
      <c r="M7" s="4">
        <v>584988</v>
      </c>
      <c r="N7" s="4">
        <v>590274</v>
      </c>
      <c r="O7" s="51">
        <f>SUM(I7:N7)</f>
        <v>3947649</v>
      </c>
      <c r="P7" s="36">
        <f>SUM(H7+O7)</f>
        <v>6875895</v>
      </c>
      <c r="Q7" s="44">
        <f>SUM(P7/P22)</f>
        <v>0.0814689290224411</v>
      </c>
    </row>
    <row r="8" spans="1:17" ht="13.5" thickBot="1" thickTop="1">
      <c r="A8" s="3" t="s">
        <v>21</v>
      </c>
      <c r="B8" s="16" t="s">
        <v>38</v>
      </c>
      <c r="C8" s="16" t="s">
        <v>39</v>
      </c>
      <c r="D8" s="16" t="s">
        <v>38</v>
      </c>
      <c r="E8" s="16" t="s">
        <v>38</v>
      </c>
      <c r="F8" s="16" t="s">
        <v>38</v>
      </c>
      <c r="G8" s="16" t="s">
        <v>38</v>
      </c>
      <c r="H8" s="57" t="s">
        <v>42</v>
      </c>
      <c r="I8" s="16" t="s">
        <v>38</v>
      </c>
      <c r="J8" s="16" t="s">
        <v>38</v>
      </c>
      <c r="K8" s="16" t="s">
        <v>43</v>
      </c>
      <c r="L8" s="16" t="s">
        <v>44</v>
      </c>
      <c r="M8" s="16" t="s">
        <v>45</v>
      </c>
      <c r="N8" s="16" t="s">
        <v>46</v>
      </c>
      <c r="O8" s="57" t="s">
        <v>47</v>
      </c>
      <c r="P8" s="58" t="s">
        <v>39</v>
      </c>
      <c r="Q8" s="58" t="s">
        <v>48</v>
      </c>
    </row>
    <row r="9" spans="1:17" ht="13.5" thickBot="1" thickTop="1">
      <c r="A9" s="3" t="s">
        <v>22</v>
      </c>
      <c r="B9" s="4">
        <v>180054</v>
      </c>
      <c r="C9" s="4">
        <v>80307</v>
      </c>
      <c r="D9" s="4">
        <v>107775</v>
      </c>
      <c r="E9" s="4">
        <v>91623</v>
      </c>
      <c r="F9" s="4">
        <v>133764</v>
      </c>
      <c r="G9" s="4">
        <v>186525</v>
      </c>
      <c r="H9" s="51">
        <f>SUM(B9:G9)</f>
        <v>780048</v>
      </c>
      <c r="I9" s="4">
        <v>153126</v>
      </c>
      <c r="J9" s="4">
        <v>133473</v>
      </c>
      <c r="K9" s="4">
        <v>195053</v>
      </c>
      <c r="L9" s="4">
        <v>283380</v>
      </c>
      <c r="M9" s="4">
        <v>174030</v>
      </c>
      <c r="N9" s="4">
        <v>183357</v>
      </c>
      <c r="O9" s="51">
        <f>SUM(I9:N9)</f>
        <v>1122419</v>
      </c>
      <c r="P9" s="36">
        <f>SUM(H9+O9)</f>
        <v>1902467</v>
      </c>
      <c r="Q9" s="44">
        <f>SUM(P9/P22)</f>
        <v>0.022541349015733434</v>
      </c>
    </row>
    <row r="10" spans="1:17" ht="13.5" thickBot="1" thickTop="1">
      <c r="A10" s="6" t="s">
        <v>23</v>
      </c>
      <c r="B10" s="4">
        <v>5400</v>
      </c>
      <c r="C10" s="4">
        <v>7207</v>
      </c>
      <c r="D10" s="4">
        <v>1850</v>
      </c>
      <c r="E10" s="4">
        <v>4690</v>
      </c>
      <c r="F10" s="4">
        <v>8045</v>
      </c>
      <c r="G10" s="4">
        <v>4550</v>
      </c>
      <c r="H10" s="51">
        <f>SUM(B10:G10)</f>
        <v>31742</v>
      </c>
      <c r="I10" s="4">
        <v>7711</v>
      </c>
      <c r="J10" s="4">
        <v>6278</v>
      </c>
      <c r="K10" s="4">
        <v>8335</v>
      </c>
      <c r="L10" s="4">
        <v>5378</v>
      </c>
      <c r="M10" s="4">
        <v>17320</v>
      </c>
      <c r="N10" s="4">
        <v>7400</v>
      </c>
      <c r="O10" s="51">
        <f>SUM(I10:N10)</f>
        <v>52422</v>
      </c>
      <c r="P10" s="36">
        <f>SUM(H10+O10)</f>
        <v>84164</v>
      </c>
      <c r="Q10" s="44">
        <f>SUM(P10/P22)</f>
        <v>0.0009972157722368845</v>
      </c>
    </row>
    <row r="11" spans="1:17" ht="13.5" thickBot="1" thickTop="1">
      <c r="A11" s="6" t="s">
        <v>24</v>
      </c>
      <c r="B11" s="16" t="s">
        <v>38</v>
      </c>
      <c r="C11" s="16" t="s">
        <v>39</v>
      </c>
      <c r="D11" s="16" t="s">
        <v>38</v>
      </c>
      <c r="E11" s="16" t="s">
        <v>38</v>
      </c>
      <c r="F11" s="16" t="s">
        <v>38</v>
      </c>
      <c r="G11" s="16" t="s">
        <v>38</v>
      </c>
      <c r="H11" s="57" t="s">
        <v>42</v>
      </c>
      <c r="I11" s="16" t="s">
        <v>38</v>
      </c>
      <c r="J11" s="16" t="s">
        <v>38</v>
      </c>
      <c r="K11" s="16" t="s">
        <v>43</v>
      </c>
      <c r="L11" s="16" t="s">
        <v>44</v>
      </c>
      <c r="M11" s="16" t="s">
        <v>45</v>
      </c>
      <c r="N11" s="16" t="s">
        <v>46</v>
      </c>
      <c r="O11" s="57" t="s">
        <v>47</v>
      </c>
      <c r="P11" s="58" t="s">
        <v>39</v>
      </c>
      <c r="Q11" s="58" t="s">
        <v>48</v>
      </c>
    </row>
    <row r="12" spans="1:17" ht="13.5" thickBot="1" thickTop="1">
      <c r="A12" s="6" t="s">
        <v>25</v>
      </c>
      <c r="B12" s="4">
        <v>92242</v>
      </c>
      <c r="C12" s="4">
        <v>65219</v>
      </c>
      <c r="D12" s="4">
        <v>123989</v>
      </c>
      <c r="E12" s="4">
        <v>142200</v>
      </c>
      <c r="F12" s="4">
        <v>106750</v>
      </c>
      <c r="G12" s="4">
        <v>144700</v>
      </c>
      <c r="H12" s="51">
        <f>SUM(B12:G12)</f>
        <v>675100</v>
      </c>
      <c r="I12" s="4">
        <v>217550</v>
      </c>
      <c r="J12" s="4">
        <v>154713</v>
      </c>
      <c r="K12" s="4">
        <v>169149</v>
      </c>
      <c r="L12" s="4">
        <v>326580</v>
      </c>
      <c r="M12" s="4">
        <v>196330</v>
      </c>
      <c r="N12" s="4">
        <v>270328</v>
      </c>
      <c r="O12" s="51">
        <f>SUM(I12:N12)</f>
        <v>1334650</v>
      </c>
      <c r="P12" s="36">
        <f>SUM(H12+O12)</f>
        <v>2009750</v>
      </c>
      <c r="Q12" s="44">
        <f>SUM(P12/P22)</f>
        <v>0.02381248987991396</v>
      </c>
    </row>
    <row r="13" spans="1:17" ht="13.5" thickBot="1" thickTop="1">
      <c r="A13" s="28" t="s">
        <v>62</v>
      </c>
      <c r="B13" s="4">
        <v>7280</v>
      </c>
      <c r="C13" s="4">
        <v>20950</v>
      </c>
      <c r="D13" s="4">
        <v>50</v>
      </c>
      <c r="E13" s="4">
        <v>7192</v>
      </c>
      <c r="F13" s="4">
        <v>2000</v>
      </c>
      <c r="G13" s="4">
        <v>34414</v>
      </c>
      <c r="H13" s="51">
        <f>SUM(B13:G13)</f>
        <v>71886</v>
      </c>
      <c r="I13" s="4">
        <v>9809</v>
      </c>
      <c r="J13" s="4">
        <v>0</v>
      </c>
      <c r="K13" s="4">
        <v>55682</v>
      </c>
      <c r="L13" s="4">
        <v>50162</v>
      </c>
      <c r="M13" s="4">
        <v>62903</v>
      </c>
      <c r="N13" s="4">
        <v>95365</v>
      </c>
      <c r="O13" s="51">
        <f>SUM(I13:N13)</f>
        <v>273921</v>
      </c>
      <c r="P13" s="36">
        <f>SUM(H13+O13)</f>
        <v>345807</v>
      </c>
      <c r="Q13" s="44">
        <f>SUM(P13/P22)</f>
        <v>0.0040972885622109255</v>
      </c>
    </row>
    <row r="14" spans="1:17" ht="13.5" thickBot="1" thickTop="1">
      <c r="A14" s="6" t="s">
        <v>65</v>
      </c>
      <c r="B14" s="4">
        <v>10170</v>
      </c>
      <c r="C14" s="4">
        <v>219</v>
      </c>
      <c r="D14" s="4">
        <v>13</v>
      </c>
      <c r="E14" s="4">
        <v>4173</v>
      </c>
      <c r="F14" s="4">
        <v>3000</v>
      </c>
      <c r="G14" s="4">
        <v>3294</v>
      </c>
      <c r="H14" s="51">
        <f>SUM(B14:G14)</f>
        <v>20869</v>
      </c>
      <c r="I14" s="4">
        <v>8162</v>
      </c>
      <c r="J14" s="4">
        <v>8775</v>
      </c>
      <c r="K14" s="4">
        <v>15506</v>
      </c>
      <c r="L14" s="4">
        <v>63346</v>
      </c>
      <c r="M14" s="4">
        <v>67709</v>
      </c>
      <c r="N14" s="4">
        <v>67055</v>
      </c>
      <c r="O14" s="51">
        <f>SUM(I14:N14)</f>
        <v>230553</v>
      </c>
      <c r="P14" s="36">
        <f>SUM(H14+O14)</f>
        <v>251422</v>
      </c>
      <c r="Q14" s="44">
        <f>SUM(P14/P22)</f>
        <v>0.0029789694392773867</v>
      </c>
    </row>
    <row r="15" spans="1:17" ht="13.5" thickBot="1" thickTop="1">
      <c r="A15" s="6" t="s">
        <v>60</v>
      </c>
      <c r="B15" s="16" t="s">
        <v>38</v>
      </c>
      <c r="C15" s="16" t="s">
        <v>39</v>
      </c>
      <c r="D15" s="16" t="s">
        <v>38</v>
      </c>
      <c r="E15" s="16" t="s">
        <v>38</v>
      </c>
      <c r="F15" s="16" t="s">
        <v>38</v>
      </c>
      <c r="G15" s="16" t="s">
        <v>38</v>
      </c>
      <c r="H15" s="16" t="s">
        <v>42</v>
      </c>
      <c r="I15" s="16" t="s">
        <v>38</v>
      </c>
      <c r="J15" s="16" t="s">
        <v>38</v>
      </c>
      <c r="K15" s="16" t="s">
        <v>43</v>
      </c>
      <c r="L15" s="16" t="s">
        <v>44</v>
      </c>
      <c r="M15" s="16" t="s">
        <v>45</v>
      </c>
      <c r="N15" s="16" t="s">
        <v>46</v>
      </c>
      <c r="O15" s="16" t="s">
        <v>47</v>
      </c>
      <c r="P15" s="16" t="s">
        <v>39</v>
      </c>
      <c r="Q15" s="16" t="s">
        <v>48</v>
      </c>
    </row>
    <row r="16" spans="1:17" ht="13.5" thickBot="1" thickTop="1">
      <c r="A16" s="33" t="s">
        <v>29</v>
      </c>
      <c r="B16" s="38">
        <f aca="true" t="shared" si="0" ref="B16:P16">SUM(B3:B15)</f>
        <v>6199603</v>
      </c>
      <c r="C16" s="38">
        <f t="shared" si="0"/>
        <v>6479215</v>
      </c>
      <c r="D16" s="38">
        <f t="shared" si="0"/>
        <v>6130375</v>
      </c>
      <c r="E16" s="38">
        <f t="shared" si="0"/>
        <v>7077243</v>
      </c>
      <c r="F16" s="38">
        <f t="shared" si="0"/>
        <v>6326444</v>
      </c>
      <c r="G16" s="38">
        <f t="shared" si="0"/>
        <v>7014118</v>
      </c>
      <c r="H16" s="38">
        <f t="shared" si="0"/>
        <v>39226998</v>
      </c>
      <c r="I16" s="38">
        <f t="shared" si="0"/>
        <v>7324480</v>
      </c>
      <c r="J16" s="38">
        <f t="shared" si="0"/>
        <v>6671553</v>
      </c>
      <c r="K16" s="38">
        <f t="shared" si="0"/>
        <v>7449773</v>
      </c>
      <c r="L16" s="38">
        <f t="shared" si="0"/>
        <v>7744234</v>
      </c>
      <c r="M16" s="38">
        <f t="shared" si="0"/>
        <v>6619461</v>
      </c>
      <c r="N16" s="38">
        <f t="shared" si="0"/>
        <v>7349779</v>
      </c>
      <c r="O16" s="38">
        <f t="shared" si="0"/>
        <v>43159280</v>
      </c>
      <c r="P16" s="38">
        <f t="shared" si="0"/>
        <v>82386278</v>
      </c>
      <c r="Q16" s="39">
        <f>SUM(P16/P22)</f>
        <v>0.976152462305649</v>
      </c>
    </row>
    <row r="17" spans="1:17" ht="13.5" thickBot="1" thickTop="1">
      <c r="A17" s="49" t="s">
        <v>67</v>
      </c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8"/>
      <c r="Q17" s="10"/>
    </row>
    <row r="18" spans="1:17" ht="13.5" thickBot="1" thickTop="1">
      <c r="A18" s="6" t="s">
        <v>30</v>
      </c>
      <c r="B18" s="16" t="s">
        <v>38</v>
      </c>
      <c r="C18" s="16" t="s">
        <v>39</v>
      </c>
      <c r="D18" s="16" t="s">
        <v>38</v>
      </c>
      <c r="E18" s="16" t="s">
        <v>38</v>
      </c>
      <c r="F18" s="16" t="s">
        <v>38</v>
      </c>
      <c r="G18" s="16" t="s">
        <v>38</v>
      </c>
      <c r="H18" s="16" t="s">
        <v>42</v>
      </c>
      <c r="I18" s="16" t="s">
        <v>38</v>
      </c>
      <c r="J18" s="16" t="s">
        <v>38</v>
      </c>
      <c r="K18" s="16" t="s">
        <v>43</v>
      </c>
      <c r="L18" s="16" t="s">
        <v>44</v>
      </c>
      <c r="M18" s="16" t="s">
        <v>45</v>
      </c>
      <c r="N18" s="16" t="s">
        <v>46</v>
      </c>
      <c r="O18" s="16" t="s">
        <v>47</v>
      </c>
      <c r="P18" s="16" t="s">
        <v>39</v>
      </c>
      <c r="Q18" s="16" t="s">
        <v>48</v>
      </c>
    </row>
    <row r="19" spans="1:17" ht="13.5" thickBot="1" thickTop="1">
      <c r="A19" s="6" t="s">
        <v>31</v>
      </c>
      <c r="B19" s="16" t="s">
        <v>38</v>
      </c>
      <c r="C19" s="16" t="s">
        <v>39</v>
      </c>
      <c r="D19" s="16" t="s">
        <v>39</v>
      </c>
      <c r="E19" s="16" t="s">
        <v>38</v>
      </c>
      <c r="F19" s="16" t="s">
        <v>38</v>
      </c>
      <c r="G19" s="16" t="s">
        <v>38</v>
      </c>
      <c r="H19" s="16" t="s">
        <v>42</v>
      </c>
      <c r="I19" s="16" t="s">
        <v>38</v>
      </c>
      <c r="J19" s="16" t="s">
        <v>38</v>
      </c>
      <c r="K19" s="16" t="s">
        <v>43</v>
      </c>
      <c r="L19" s="16" t="s">
        <v>44</v>
      </c>
      <c r="M19" s="16" t="s">
        <v>45</v>
      </c>
      <c r="N19" s="16" t="s">
        <v>46</v>
      </c>
      <c r="O19" s="16" t="s">
        <v>47</v>
      </c>
      <c r="P19" s="16" t="s">
        <v>39</v>
      </c>
      <c r="Q19" s="16" t="s">
        <v>48</v>
      </c>
    </row>
    <row r="20" spans="1:17" ht="13.5" thickBot="1" thickTop="1">
      <c r="A20" s="34" t="s">
        <v>33</v>
      </c>
      <c r="B20" s="40">
        <v>56707</v>
      </c>
      <c r="C20" s="40">
        <v>83299</v>
      </c>
      <c r="D20" s="40">
        <v>77315</v>
      </c>
      <c r="E20" s="40">
        <v>7833</v>
      </c>
      <c r="F20" s="40">
        <v>82733</v>
      </c>
      <c r="G20" s="40">
        <v>198789</v>
      </c>
      <c r="H20" s="40">
        <f>SUM(B20:G20)</f>
        <v>506676</v>
      </c>
      <c r="I20" s="40">
        <v>108816</v>
      </c>
      <c r="J20" s="40">
        <v>224643</v>
      </c>
      <c r="K20" s="40">
        <v>287099</v>
      </c>
      <c r="L20" s="40">
        <v>253837</v>
      </c>
      <c r="M20" s="40">
        <v>349962</v>
      </c>
      <c r="N20" s="40">
        <v>281675</v>
      </c>
      <c r="O20" s="40">
        <f>SUM(I20:N20)</f>
        <v>1506032</v>
      </c>
      <c r="P20" s="40">
        <f>SUM(H20+O20)</f>
        <v>2012708</v>
      </c>
      <c r="Q20" s="41">
        <f>SUM(P20/P22)</f>
        <v>0.02384753769435097</v>
      </c>
    </row>
    <row r="21" spans="1:17" ht="13.5" thickBot="1" thickTop="1">
      <c r="A21" s="11"/>
      <c r="B21" s="12"/>
      <c r="C21" s="12"/>
      <c r="D21" s="12"/>
      <c r="E21" s="12"/>
      <c r="F21" s="12"/>
      <c r="G21" s="12"/>
      <c r="H21" s="13"/>
      <c r="I21" s="12"/>
      <c r="J21" s="12"/>
      <c r="K21" s="12"/>
      <c r="L21" s="12"/>
      <c r="M21" s="12"/>
      <c r="N21" s="12"/>
      <c r="O21" s="12"/>
      <c r="P21" s="12"/>
      <c r="Q21" s="14"/>
    </row>
    <row r="22" spans="1:17" ht="13.5" thickBot="1" thickTop="1">
      <c r="A22" s="35" t="s">
        <v>34</v>
      </c>
      <c r="B22" s="36">
        <f aca="true" t="shared" si="1" ref="B22:P22">SUM(B16+B20)</f>
        <v>6256310</v>
      </c>
      <c r="C22" s="36">
        <f t="shared" si="1"/>
        <v>6562514</v>
      </c>
      <c r="D22" s="36">
        <f t="shared" si="1"/>
        <v>6207690</v>
      </c>
      <c r="E22" s="36">
        <f t="shared" si="1"/>
        <v>7085076</v>
      </c>
      <c r="F22" s="36">
        <f t="shared" si="1"/>
        <v>6409177</v>
      </c>
      <c r="G22" s="36">
        <f t="shared" si="1"/>
        <v>7212907</v>
      </c>
      <c r="H22" s="36">
        <f t="shared" si="1"/>
        <v>39733674</v>
      </c>
      <c r="I22" s="36">
        <f t="shared" si="1"/>
        <v>7433296</v>
      </c>
      <c r="J22" s="36">
        <f t="shared" si="1"/>
        <v>6896196</v>
      </c>
      <c r="K22" s="36">
        <f t="shared" si="1"/>
        <v>7736872</v>
      </c>
      <c r="L22" s="36">
        <f t="shared" si="1"/>
        <v>7998071</v>
      </c>
      <c r="M22" s="36">
        <f t="shared" si="1"/>
        <v>6969423</v>
      </c>
      <c r="N22" s="36">
        <f t="shared" si="1"/>
        <v>7631454</v>
      </c>
      <c r="O22" s="36">
        <f t="shared" si="1"/>
        <v>44665312</v>
      </c>
      <c r="P22" s="36">
        <f t="shared" si="1"/>
        <v>84398986</v>
      </c>
      <c r="Q22" s="37">
        <v>1</v>
      </c>
    </row>
    <row r="23" ht="12.75" thickTop="1"/>
    <row r="24" ht="12.75">
      <c r="A24" s="15" t="s">
        <v>40</v>
      </c>
    </row>
    <row r="25" ht="12.75">
      <c r="A25" s="15" t="s">
        <v>41</v>
      </c>
    </row>
  </sheetData>
  <sheetProtection/>
  <printOptions/>
  <pageMargins left="0.6692913385826772" right="0.5118110236220472" top="2.5590551181102366" bottom="0.9448818897637796" header="1.7716535433070868" footer="0.7480314960629921"/>
  <pageSetup horizontalDpi="360" verticalDpi="360" orientation="landscape" paperSize="9" scale="70" r:id="rId1"/>
  <headerFooter alignWithMargins="0">
    <oddHeader>&amp;C&amp;"Arial,Negrita Cursiva"&amp;24VENTA NACIONAL DE VALORES PARA VINOS NACIONALES E IMPORTADOS
AÑO 1992&amp;20(expresado en Litros)</oddHeader>
    <oddFooter>&amp;LI.NA.VI.  &amp;D&amp;CPágina &amp;P&amp;R&amp;9Archivo:1999-91.XLS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0" customWidth="1"/>
    <col min="2" max="2" width="9.140625" style="0" customWidth="1"/>
    <col min="3" max="3" width="9.7109375" style="0" customWidth="1"/>
    <col min="4" max="7" width="9.140625" style="0" customWidth="1"/>
    <col min="8" max="8" width="11.00390625" style="0" customWidth="1"/>
    <col min="9" max="10" width="9.140625" style="0" customWidth="1"/>
    <col min="11" max="11" width="11.57421875" style="0" customWidth="1"/>
    <col min="12" max="12" width="9.8515625" style="0" customWidth="1"/>
    <col min="13" max="13" width="12.00390625" style="0" customWidth="1"/>
    <col min="14" max="14" width="11.140625" style="0" customWidth="1"/>
    <col min="15" max="15" width="14.8515625" style="0" customWidth="1"/>
    <col min="16" max="16" width="10.140625" style="0" customWidth="1"/>
    <col min="17" max="17" width="13.28125" style="0" customWidth="1"/>
  </cols>
  <sheetData>
    <row r="1" spans="1:17" ht="13.5" thickBot="1" thickTop="1">
      <c r="A1" s="2" t="s">
        <v>55</v>
      </c>
      <c r="B1" s="55" t="s">
        <v>0</v>
      </c>
      <c r="C1" s="55" t="s">
        <v>1</v>
      </c>
      <c r="D1" s="55" t="s">
        <v>2</v>
      </c>
      <c r="E1" s="55" t="s">
        <v>3</v>
      </c>
      <c r="F1" s="55" t="s">
        <v>4</v>
      </c>
      <c r="G1" s="55" t="s">
        <v>5</v>
      </c>
      <c r="H1" s="54" t="s">
        <v>63</v>
      </c>
      <c r="I1" s="55" t="s">
        <v>7</v>
      </c>
      <c r="J1" s="55" t="s">
        <v>8</v>
      </c>
      <c r="K1" s="55" t="s">
        <v>9</v>
      </c>
      <c r="L1" s="55" t="s">
        <v>10</v>
      </c>
      <c r="M1" s="55" t="s">
        <v>11</v>
      </c>
      <c r="N1" s="55" t="s">
        <v>12</v>
      </c>
      <c r="O1" s="54" t="s">
        <v>68</v>
      </c>
      <c r="P1" s="56" t="s">
        <v>14</v>
      </c>
      <c r="Q1" s="56" t="s">
        <v>15</v>
      </c>
    </row>
    <row r="2" spans="1:17" ht="13.5" thickBot="1" thickTop="1">
      <c r="A2" s="48" t="s">
        <v>66</v>
      </c>
      <c r="B2" s="2"/>
      <c r="C2" s="2"/>
      <c r="D2" s="2"/>
      <c r="E2" s="2"/>
      <c r="F2" s="2"/>
      <c r="G2" s="2"/>
      <c r="H2" s="54" t="s">
        <v>64</v>
      </c>
      <c r="I2" s="2"/>
      <c r="J2" s="2"/>
      <c r="K2" s="2"/>
      <c r="L2" s="2"/>
      <c r="M2" s="2"/>
      <c r="N2" s="2"/>
      <c r="O2" s="54" t="s">
        <v>64</v>
      </c>
      <c r="P2" s="56"/>
      <c r="Q2" s="56"/>
    </row>
    <row r="3" spans="1:17" ht="13.5" thickBot="1" thickTop="1">
      <c r="A3" s="3" t="s">
        <v>16</v>
      </c>
      <c r="B3" s="4">
        <v>5466810</v>
      </c>
      <c r="C3" s="4">
        <v>5836730</v>
      </c>
      <c r="D3" s="4">
        <v>5425100</v>
      </c>
      <c r="E3" s="4">
        <v>5953620</v>
      </c>
      <c r="F3" s="4">
        <v>4923790</v>
      </c>
      <c r="G3" s="4">
        <v>4692740</v>
      </c>
      <c r="H3" s="51">
        <f>SUM(B3:G3)</f>
        <v>32298790</v>
      </c>
      <c r="I3" s="4">
        <v>6362850</v>
      </c>
      <c r="J3" s="4">
        <v>5393650</v>
      </c>
      <c r="K3" s="4">
        <v>4822030</v>
      </c>
      <c r="L3" s="4">
        <v>5758900</v>
      </c>
      <c r="M3" s="4">
        <v>5116630</v>
      </c>
      <c r="N3" s="4">
        <v>5391410</v>
      </c>
      <c r="O3" s="51">
        <f>SUM(I3:N3)</f>
        <v>32845470</v>
      </c>
      <c r="P3" s="36">
        <f>SUM(H3+O3)</f>
        <v>65144260</v>
      </c>
      <c r="Q3" s="44">
        <f>SUM(P3/P22)</f>
        <v>0.7379362561733269</v>
      </c>
    </row>
    <row r="4" spans="1:17" ht="13.5" thickBot="1" thickTop="1">
      <c r="A4" s="3" t="s">
        <v>17</v>
      </c>
      <c r="B4" s="4">
        <v>671275</v>
      </c>
      <c r="C4" s="4">
        <v>643570</v>
      </c>
      <c r="D4" s="4">
        <v>514950</v>
      </c>
      <c r="E4" s="4">
        <v>680625</v>
      </c>
      <c r="F4" s="4">
        <v>586450</v>
      </c>
      <c r="G4" s="4">
        <v>524728</v>
      </c>
      <c r="H4" s="51">
        <f>SUM(B4:G4)</f>
        <v>3621598</v>
      </c>
      <c r="I4" s="4">
        <v>724650</v>
      </c>
      <c r="J4" s="4">
        <v>553975</v>
      </c>
      <c r="K4" s="4">
        <v>539450</v>
      </c>
      <c r="L4" s="4">
        <v>658450</v>
      </c>
      <c r="M4" s="4">
        <v>589245</v>
      </c>
      <c r="N4" s="4">
        <v>716775</v>
      </c>
      <c r="O4" s="51">
        <f>SUM(I4:N4)</f>
        <v>3782545</v>
      </c>
      <c r="P4" s="36">
        <f>SUM(H4+O4)</f>
        <v>7404143</v>
      </c>
      <c r="Q4" s="44">
        <f>SUM(P4/P22)</f>
        <v>0.0838720950332684</v>
      </c>
    </row>
    <row r="5" spans="1:17" ht="13.5" thickBot="1" thickTop="1">
      <c r="A5" s="6" t="s">
        <v>18</v>
      </c>
      <c r="B5" s="4">
        <v>361560</v>
      </c>
      <c r="C5" s="4">
        <v>218310</v>
      </c>
      <c r="D5" s="4">
        <v>184866</v>
      </c>
      <c r="E5" s="4">
        <v>231270</v>
      </c>
      <c r="F5" s="4">
        <v>278889</v>
      </c>
      <c r="G5" s="4">
        <v>279360</v>
      </c>
      <c r="H5" s="51">
        <f>SUM(B5:G5)</f>
        <v>1554255</v>
      </c>
      <c r="I5" s="4">
        <v>341664</v>
      </c>
      <c r="J5" s="4">
        <v>268875</v>
      </c>
      <c r="K5" s="4">
        <v>230580</v>
      </c>
      <c r="L5" s="4">
        <v>280365</v>
      </c>
      <c r="M5" s="4">
        <v>328500</v>
      </c>
      <c r="N5" s="4">
        <v>360960</v>
      </c>
      <c r="O5" s="51">
        <f>SUM(I5:N5)</f>
        <v>1810944</v>
      </c>
      <c r="P5" s="36">
        <f>SUM(H5+O5)</f>
        <v>3365199</v>
      </c>
      <c r="Q5" s="44">
        <f>SUM(P5/P22)</f>
        <v>0.03812004850984912</v>
      </c>
    </row>
    <row r="6" spans="1:17" ht="13.5" thickBot="1" thickTop="1">
      <c r="A6" s="7" t="s">
        <v>19</v>
      </c>
      <c r="B6" s="16" t="s">
        <v>38</v>
      </c>
      <c r="C6" s="16" t="s">
        <v>39</v>
      </c>
      <c r="D6" s="16" t="s">
        <v>38</v>
      </c>
      <c r="E6" s="16" t="s">
        <v>38</v>
      </c>
      <c r="F6" s="16" t="s">
        <v>38</v>
      </c>
      <c r="G6" s="16" t="s">
        <v>38</v>
      </c>
      <c r="H6" s="57" t="s">
        <v>42</v>
      </c>
      <c r="I6" s="16" t="s">
        <v>38</v>
      </c>
      <c r="J6" s="16" t="s">
        <v>39</v>
      </c>
      <c r="K6" s="16" t="s">
        <v>43</v>
      </c>
      <c r="L6" s="16" t="s">
        <v>39</v>
      </c>
      <c r="M6" s="16" t="s">
        <v>45</v>
      </c>
      <c r="N6" s="16" t="s">
        <v>43</v>
      </c>
      <c r="O6" s="57" t="s">
        <v>47</v>
      </c>
      <c r="P6" s="58" t="s">
        <v>39</v>
      </c>
      <c r="Q6" s="58" t="s">
        <v>48</v>
      </c>
    </row>
    <row r="7" spans="1:17" ht="13.5" thickBot="1" thickTop="1">
      <c r="A7" s="3" t="s">
        <v>20</v>
      </c>
      <c r="B7" s="4">
        <v>533716</v>
      </c>
      <c r="C7" s="4">
        <v>399530</v>
      </c>
      <c r="D7" s="4">
        <v>432580</v>
      </c>
      <c r="E7" s="4">
        <v>494260</v>
      </c>
      <c r="F7" s="4">
        <v>509000</v>
      </c>
      <c r="G7" s="4">
        <v>493325</v>
      </c>
      <c r="H7" s="51">
        <f>SUM(B7:G7)</f>
        <v>2862411</v>
      </c>
      <c r="I7" s="4">
        <v>679660</v>
      </c>
      <c r="J7" s="4">
        <v>648940</v>
      </c>
      <c r="K7" s="4">
        <v>499230</v>
      </c>
      <c r="L7" s="4">
        <v>605039</v>
      </c>
      <c r="M7" s="4">
        <v>592955</v>
      </c>
      <c r="N7" s="4">
        <v>630380</v>
      </c>
      <c r="O7" s="51">
        <f>SUM(I7:N7)</f>
        <v>3656204</v>
      </c>
      <c r="P7" s="36">
        <f>SUM(H7+O7)</f>
        <v>6518615</v>
      </c>
      <c r="Q7" s="44">
        <f>SUM(P7/P22)</f>
        <v>0.07384107745694389</v>
      </c>
    </row>
    <row r="8" spans="1:17" ht="13.5" thickBot="1" thickTop="1">
      <c r="A8" s="3" t="s">
        <v>21</v>
      </c>
      <c r="B8" s="16" t="s">
        <v>38</v>
      </c>
      <c r="C8" s="16" t="s">
        <v>39</v>
      </c>
      <c r="D8" s="16" t="s">
        <v>38</v>
      </c>
      <c r="E8" s="16" t="s">
        <v>38</v>
      </c>
      <c r="F8" s="16" t="s">
        <v>38</v>
      </c>
      <c r="G8" s="16" t="s">
        <v>38</v>
      </c>
      <c r="H8" s="57" t="s">
        <v>42</v>
      </c>
      <c r="I8" s="16" t="s">
        <v>38</v>
      </c>
      <c r="J8" s="16" t="s">
        <v>39</v>
      </c>
      <c r="K8" s="16" t="s">
        <v>43</v>
      </c>
      <c r="L8" s="16" t="s">
        <v>39</v>
      </c>
      <c r="M8" s="16" t="s">
        <v>45</v>
      </c>
      <c r="N8" s="16" t="s">
        <v>43</v>
      </c>
      <c r="O8" s="57" t="s">
        <v>47</v>
      </c>
      <c r="P8" s="58" t="s">
        <v>39</v>
      </c>
      <c r="Q8" s="58" t="s">
        <v>48</v>
      </c>
    </row>
    <row r="9" spans="1:17" ht="13.5" thickBot="1" thickTop="1">
      <c r="A9" s="3" t="s">
        <v>22</v>
      </c>
      <c r="B9" s="4">
        <v>250276</v>
      </c>
      <c r="C9" s="4">
        <v>81375</v>
      </c>
      <c r="D9" s="4">
        <v>68250</v>
      </c>
      <c r="E9" s="4">
        <v>124500</v>
      </c>
      <c r="F9" s="4">
        <v>150727</v>
      </c>
      <c r="G9" s="4">
        <v>125310</v>
      </c>
      <c r="H9" s="51">
        <f>SUM(B9:G9)</f>
        <v>800438</v>
      </c>
      <c r="I9" s="4">
        <v>177930</v>
      </c>
      <c r="J9" s="4">
        <v>206625</v>
      </c>
      <c r="K9" s="4">
        <v>145896</v>
      </c>
      <c r="L9" s="4">
        <v>166365</v>
      </c>
      <c r="M9" s="4">
        <v>256163</v>
      </c>
      <c r="N9" s="4">
        <v>213179</v>
      </c>
      <c r="O9" s="51">
        <f>SUM(I9:N9)</f>
        <v>1166158</v>
      </c>
      <c r="P9" s="36">
        <f>SUM(H9+O9)</f>
        <v>1966596</v>
      </c>
      <c r="Q9" s="44">
        <f>SUM(P9/P22)</f>
        <v>0.022277058479832912</v>
      </c>
    </row>
    <row r="10" spans="1:17" ht="13.5" thickBot="1" thickTop="1">
      <c r="A10" s="6" t="s">
        <v>23</v>
      </c>
      <c r="B10" s="4">
        <v>6269</v>
      </c>
      <c r="C10" s="4">
        <v>3750</v>
      </c>
      <c r="D10" s="4">
        <v>4465</v>
      </c>
      <c r="E10" s="4">
        <v>6920</v>
      </c>
      <c r="F10" s="4">
        <v>2007</v>
      </c>
      <c r="G10" s="4">
        <v>3600</v>
      </c>
      <c r="H10" s="51">
        <f>SUM(B10:G10)</f>
        <v>27011</v>
      </c>
      <c r="I10" s="4">
        <v>14557</v>
      </c>
      <c r="J10" s="4">
        <v>12220</v>
      </c>
      <c r="K10" s="4">
        <v>6423</v>
      </c>
      <c r="L10" s="4">
        <v>16548</v>
      </c>
      <c r="M10" s="4">
        <v>7375</v>
      </c>
      <c r="N10" s="4">
        <v>12845</v>
      </c>
      <c r="O10" s="51">
        <f>SUM(I10:N10)</f>
        <v>69968</v>
      </c>
      <c r="P10" s="36">
        <f>SUM(H10+O10)</f>
        <v>96979</v>
      </c>
      <c r="Q10" s="44">
        <f>SUM(P10/P22)</f>
        <v>0.0010985514331950821</v>
      </c>
    </row>
    <row r="11" spans="1:17" ht="13.5" thickBot="1" thickTop="1">
      <c r="A11" s="6" t="s">
        <v>24</v>
      </c>
      <c r="B11" s="16" t="s">
        <v>38</v>
      </c>
      <c r="C11" s="16" t="s">
        <v>39</v>
      </c>
      <c r="D11" s="16" t="s">
        <v>38</v>
      </c>
      <c r="E11" s="16" t="s">
        <v>38</v>
      </c>
      <c r="F11" s="16" t="s">
        <v>38</v>
      </c>
      <c r="G11" s="16" t="s">
        <v>38</v>
      </c>
      <c r="H11" s="57" t="s">
        <v>42</v>
      </c>
      <c r="I11" s="16" t="s">
        <v>38</v>
      </c>
      <c r="J11" s="16" t="s">
        <v>39</v>
      </c>
      <c r="K11" s="16" t="s">
        <v>43</v>
      </c>
      <c r="L11" s="16" t="s">
        <v>39</v>
      </c>
      <c r="M11" s="16" t="s">
        <v>45</v>
      </c>
      <c r="N11" s="16" t="s">
        <v>43</v>
      </c>
      <c r="O11" s="57" t="s">
        <v>47</v>
      </c>
      <c r="P11" s="58" t="s">
        <v>39</v>
      </c>
      <c r="Q11" s="58" t="s">
        <v>48</v>
      </c>
    </row>
    <row r="12" spans="1:17" ht="13.5" thickBot="1" thickTop="1">
      <c r="A12" s="6" t="s">
        <v>25</v>
      </c>
      <c r="B12" s="4">
        <v>106951</v>
      </c>
      <c r="C12" s="4">
        <v>76550</v>
      </c>
      <c r="D12" s="4">
        <v>99949</v>
      </c>
      <c r="E12" s="4">
        <v>132615</v>
      </c>
      <c r="F12" s="4">
        <v>156289</v>
      </c>
      <c r="G12" s="4">
        <v>195690</v>
      </c>
      <c r="H12" s="51">
        <f>SUM(B12:G12)</f>
        <v>768044</v>
      </c>
      <c r="I12" s="4">
        <v>142519</v>
      </c>
      <c r="J12" s="4">
        <v>188141</v>
      </c>
      <c r="K12" s="4">
        <v>218039</v>
      </c>
      <c r="L12" s="4">
        <v>72084</v>
      </c>
      <c r="M12" s="4">
        <v>51402</v>
      </c>
      <c r="N12" s="4">
        <v>75497</v>
      </c>
      <c r="O12" s="51">
        <f>SUM(I12:N12)</f>
        <v>747682</v>
      </c>
      <c r="P12" s="36">
        <f>SUM(H12+O12)</f>
        <v>1515726</v>
      </c>
      <c r="Q12" s="44">
        <f>SUM(P12/P22)</f>
        <v>0.017169727153621396</v>
      </c>
    </row>
    <row r="13" spans="1:17" ht="13.5" thickBot="1" thickTop="1">
      <c r="A13" s="28" t="s">
        <v>62</v>
      </c>
      <c r="B13" s="4">
        <v>9900</v>
      </c>
      <c r="C13" s="4">
        <v>960</v>
      </c>
      <c r="D13" s="4">
        <v>7184</v>
      </c>
      <c r="E13" s="4">
        <v>20110</v>
      </c>
      <c r="F13" s="4">
        <v>27985</v>
      </c>
      <c r="G13" s="4">
        <v>19160</v>
      </c>
      <c r="H13" s="51">
        <f>SUM(B13:G13)</f>
        <v>85299</v>
      </c>
      <c r="I13" s="4">
        <v>1540</v>
      </c>
      <c r="J13" s="4">
        <v>32108</v>
      </c>
      <c r="K13" s="4">
        <v>61168</v>
      </c>
      <c r="L13" s="4">
        <v>72890</v>
      </c>
      <c r="M13" s="4">
        <v>55921</v>
      </c>
      <c r="N13" s="4">
        <v>54297</v>
      </c>
      <c r="O13" s="51">
        <f>SUM(I13:N13)</f>
        <v>277924</v>
      </c>
      <c r="P13" s="36">
        <f>SUM(H13+O13)</f>
        <v>363223</v>
      </c>
      <c r="Q13" s="44">
        <f>SUM(P13/P22)</f>
        <v>0.004114490221794588</v>
      </c>
    </row>
    <row r="14" spans="1:17" ht="13.5" thickBot="1" thickTop="1">
      <c r="A14" s="6" t="s">
        <v>65</v>
      </c>
      <c r="B14" s="4">
        <v>13500</v>
      </c>
      <c r="C14" s="4">
        <v>0</v>
      </c>
      <c r="D14" s="4">
        <v>5848</v>
      </c>
      <c r="E14" s="4">
        <v>5013</v>
      </c>
      <c r="F14" s="4">
        <v>7695</v>
      </c>
      <c r="G14" s="4">
        <v>5575</v>
      </c>
      <c r="H14" s="51">
        <f>SUM(B14:G14)</f>
        <v>37631</v>
      </c>
      <c r="I14" s="4">
        <v>4417</v>
      </c>
      <c r="J14" s="4">
        <v>9845</v>
      </c>
      <c r="K14" s="4">
        <v>36885</v>
      </c>
      <c r="L14" s="4">
        <v>297530</v>
      </c>
      <c r="M14" s="4">
        <v>156212</v>
      </c>
      <c r="N14" s="4">
        <v>243789</v>
      </c>
      <c r="O14" s="51">
        <f>SUM(I14:N14)</f>
        <v>748678</v>
      </c>
      <c r="P14" s="36">
        <f>SUM(H14+O14)</f>
        <v>786309</v>
      </c>
      <c r="Q14" s="44">
        <f>SUM(P14/P22)</f>
        <v>0.008907092039350703</v>
      </c>
    </row>
    <row r="15" spans="1:17" ht="13.5" thickBot="1" thickTop="1">
      <c r="A15" s="6" t="s">
        <v>60</v>
      </c>
      <c r="B15" s="16" t="s">
        <v>38</v>
      </c>
      <c r="C15" s="16" t="s">
        <v>39</v>
      </c>
      <c r="D15" s="16" t="s">
        <v>38</v>
      </c>
      <c r="E15" s="16" t="s">
        <v>38</v>
      </c>
      <c r="F15" s="16" t="s">
        <v>38</v>
      </c>
      <c r="G15" s="16" t="s">
        <v>38</v>
      </c>
      <c r="H15" s="57" t="s">
        <v>42</v>
      </c>
      <c r="I15" s="16" t="s">
        <v>38</v>
      </c>
      <c r="J15" s="16" t="s">
        <v>38</v>
      </c>
      <c r="K15" s="16" t="s">
        <v>43</v>
      </c>
      <c r="L15" s="16" t="s">
        <v>44</v>
      </c>
      <c r="M15" s="16" t="s">
        <v>45</v>
      </c>
      <c r="N15" s="16" t="s">
        <v>46</v>
      </c>
      <c r="O15" s="16" t="s">
        <v>47</v>
      </c>
      <c r="P15" s="16" t="s">
        <v>39</v>
      </c>
      <c r="Q15" s="16" t="s">
        <v>48</v>
      </c>
    </row>
    <row r="16" spans="1:17" ht="13.5" thickBot="1" thickTop="1">
      <c r="A16" s="33" t="s">
        <v>29</v>
      </c>
      <c r="B16" s="38">
        <f aca="true" t="shared" si="0" ref="B16:P16">SUM(B3:B15)</f>
        <v>7420257</v>
      </c>
      <c r="C16" s="38">
        <f t="shared" si="0"/>
        <v>7260775</v>
      </c>
      <c r="D16" s="38">
        <f t="shared" si="0"/>
        <v>6743192</v>
      </c>
      <c r="E16" s="38">
        <f t="shared" si="0"/>
        <v>7648933</v>
      </c>
      <c r="F16" s="38">
        <f t="shared" si="0"/>
        <v>6642832</v>
      </c>
      <c r="G16" s="38">
        <f t="shared" si="0"/>
        <v>6339488</v>
      </c>
      <c r="H16" s="38">
        <f t="shared" si="0"/>
        <v>42055477</v>
      </c>
      <c r="I16" s="38">
        <f t="shared" si="0"/>
        <v>8449787</v>
      </c>
      <c r="J16" s="38">
        <f t="shared" si="0"/>
        <v>7314379</v>
      </c>
      <c r="K16" s="38">
        <f t="shared" si="0"/>
        <v>6559701</v>
      </c>
      <c r="L16" s="38">
        <f t="shared" si="0"/>
        <v>7928171</v>
      </c>
      <c r="M16" s="38">
        <f t="shared" si="0"/>
        <v>7154403</v>
      </c>
      <c r="N16" s="38">
        <f t="shared" si="0"/>
        <v>7699132</v>
      </c>
      <c r="O16" s="38">
        <f t="shared" si="0"/>
        <v>45105573</v>
      </c>
      <c r="P16" s="38">
        <f t="shared" si="0"/>
        <v>87161050</v>
      </c>
      <c r="Q16" s="39">
        <f>SUM(P16/P22)</f>
        <v>0.987336396501183</v>
      </c>
    </row>
    <row r="17" spans="1:17" ht="13.5" thickBot="1" thickTop="1">
      <c r="A17" s="49" t="s">
        <v>67</v>
      </c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8"/>
      <c r="Q17" s="10"/>
    </row>
    <row r="18" spans="1:17" ht="13.5" thickBot="1" thickTop="1">
      <c r="A18" s="6" t="s">
        <v>30</v>
      </c>
      <c r="B18" s="16" t="s">
        <v>38</v>
      </c>
      <c r="C18" s="16" t="s">
        <v>39</v>
      </c>
      <c r="D18" s="16" t="s">
        <v>38</v>
      </c>
      <c r="E18" s="16" t="s">
        <v>38</v>
      </c>
      <c r="F18" s="16" t="s">
        <v>38</v>
      </c>
      <c r="G18" s="16" t="s">
        <v>38</v>
      </c>
      <c r="H18" s="16" t="s">
        <v>42</v>
      </c>
      <c r="I18" s="16" t="s">
        <v>38</v>
      </c>
      <c r="J18" s="16" t="s">
        <v>38</v>
      </c>
      <c r="K18" s="16" t="s">
        <v>43</v>
      </c>
      <c r="L18" s="16" t="s">
        <v>44</v>
      </c>
      <c r="M18" s="16" t="s">
        <v>45</v>
      </c>
      <c r="N18" s="16" t="s">
        <v>46</v>
      </c>
      <c r="O18" s="16" t="s">
        <v>47</v>
      </c>
      <c r="P18" s="16" t="s">
        <v>39</v>
      </c>
      <c r="Q18" s="16" t="s">
        <v>48</v>
      </c>
    </row>
    <row r="19" spans="1:17" ht="13.5" thickBot="1" thickTop="1">
      <c r="A19" s="6" t="s">
        <v>31</v>
      </c>
      <c r="B19" s="16" t="s">
        <v>38</v>
      </c>
      <c r="C19" s="16" t="s">
        <v>39</v>
      </c>
      <c r="D19" s="16" t="s">
        <v>39</v>
      </c>
      <c r="E19" s="16" t="s">
        <v>38</v>
      </c>
      <c r="F19" s="16" t="s">
        <v>38</v>
      </c>
      <c r="G19" s="16" t="s">
        <v>38</v>
      </c>
      <c r="H19" s="16" t="s">
        <v>42</v>
      </c>
      <c r="I19" s="16" t="s">
        <v>38</v>
      </c>
      <c r="J19" s="16" t="s">
        <v>38</v>
      </c>
      <c r="K19" s="16" t="s">
        <v>43</v>
      </c>
      <c r="L19" s="16" t="s">
        <v>44</v>
      </c>
      <c r="M19" s="16" t="s">
        <v>45</v>
      </c>
      <c r="N19" s="16" t="s">
        <v>46</v>
      </c>
      <c r="O19" s="16" t="s">
        <v>47</v>
      </c>
      <c r="P19" s="16" t="s">
        <v>39</v>
      </c>
      <c r="Q19" s="16" t="s">
        <v>48</v>
      </c>
    </row>
    <row r="20" spans="1:17" ht="13.5" thickBot="1" thickTop="1">
      <c r="A20" s="34" t="s">
        <v>33</v>
      </c>
      <c r="B20" s="40">
        <v>98502</v>
      </c>
      <c r="C20" s="40">
        <v>20359</v>
      </c>
      <c r="D20" s="40">
        <v>52111</v>
      </c>
      <c r="E20" s="40">
        <v>35083</v>
      </c>
      <c r="F20" s="40">
        <v>55461</v>
      </c>
      <c r="G20" s="40">
        <v>32394</v>
      </c>
      <c r="H20" s="40">
        <f>SUM(B20:G20)</f>
        <v>293910</v>
      </c>
      <c r="I20" s="40">
        <v>96624</v>
      </c>
      <c r="J20" s="40">
        <v>91822</v>
      </c>
      <c r="K20" s="40">
        <v>91457</v>
      </c>
      <c r="L20" s="40">
        <v>43532</v>
      </c>
      <c r="M20" s="40">
        <v>267252</v>
      </c>
      <c r="N20" s="40">
        <v>233333</v>
      </c>
      <c r="O20" s="40">
        <f>SUM(I20:N20)</f>
        <v>824020</v>
      </c>
      <c r="P20" s="40">
        <f>SUM(H20+O20)</f>
        <v>1117930</v>
      </c>
      <c r="Q20" s="41">
        <f>SUM(P20/P22)</f>
        <v>0.012663603498817046</v>
      </c>
    </row>
    <row r="21" spans="1:17" ht="13.5" thickBot="1" thickTop="1">
      <c r="A21" s="11"/>
      <c r="B21" s="12"/>
      <c r="C21" s="12"/>
      <c r="D21" s="12"/>
      <c r="E21" s="12"/>
      <c r="F21" s="12"/>
      <c r="G21" s="12"/>
      <c r="H21" s="13"/>
      <c r="I21" s="12"/>
      <c r="J21" s="12"/>
      <c r="K21" s="12"/>
      <c r="L21" s="12"/>
      <c r="M21" s="12"/>
      <c r="N21" s="12"/>
      <c r="O21" s="12"/>
      <c r="P21" s="12"/>
      <c r="Q21" s="14"/>
    </row>
    <row r="22" spans="1:17" ht="13.5" thickBot="1" thickTop="1">
      <c r="A22" s="35" t="s">
        <v>34</v>
      </c>
      <c r="B22" s="36">
        <f>SUM(B16+B20)</f>
        <v>7518759</v>
      </c>
      <c r="C22" s="36">
        <f aca="true" t="shared" si="1" ref="C22:P22">SUM(C16+C20)</f>
        <v>7281134</v>
      </c>
      <c r="D22" s="36">
        <f t="shared" si="1"/>
        <v>6795303</v>
      </c>
      <c r="E22" s="36">
        <f t="shared" si="1"/>
        <v>7684016</v>
      </c>
      <c r="F22" s="36">
        <f t="shared" si="1"/>
        <v>6698293</v>
      </c>
      <c r="G22" s="36">
        <f t="shared" si="1"/>
        <v>6371882</v>
      </c>
      <c r="H22" s="36">
        <f t="shared" si="1"/>
        <v>42349387</v>
      </c>
      <c r="I22" s="36">
        <f t="shared" si="1"/>
        <v>8546411</v>
      </c>
      <c r="J22" s="36">
        <f t="shared" si="1"/>
        <v>7406201</v>
      </c>
      <c r="K22" s="36">
        <f t="shared" si="1"/>
        <v>6651158</v>
      </c>
      <c r="L22" s="36">
        <f t="shared" si="1"/>
        <v>7971703</v>
      </c>
      <c r="M22" s="36">
        <f t="shared" si="1"/>
        <v>7421655</v>
      </c>
      <c r="N22" s="36">
        <f t="shared" si="1"/>
        <v>7932465</v>
      </c>
      <c r="O22" s="36">
        <f t="shared" si="1"/>
        <v>45929593</v>
      </c>
      <c r="P22" s="36">
        <f t="shared" si="1"/>
        <v>88278980</v>
      </c>
      <c r="Q22" s="37">
        <v>1</v>
      </c>
    </row>
    <row r="23" ht="12.75" thickTop="1"/>
    <row r="24" ht="12.75">
      <c r="A24" s="15" t="s">
        <v>40</v>
      </c>
    </row>
    <row r="25" ht="12.75">
      <c r="A25" s="15" t="s">
        <v>41</v>
      </c>
    </row>
  </sheetData>
  <sheetProtection/>
  <printOptions/>
  <pageMargins left="0.6692913385826772" right="0.5118110236220472" top="2.5590551181102366" bottom="0.9448818897637796" header="1.7716535433070868" footer="0.7480314960629921"/>
  <pageSetup horizontalDpi="360" verticalDpi="360" orientation="landscape" paperSize="9" scale="70" r:id="rId1"/>
  <headerFooter alignWithMargins="0">
    <oddHeader>&amp;C&amp;"Arial,Negrita Cursiva"&amp;24VENTA NACIONAL DE VALORES PARA VINOS NACIONALES E IMPORTADOS
AÑO 1991&amp;20(expresado en Litros)</oddHeader>
    <oddFooter>&amp;LI.NA.VI.  &amp;D&amp;CPágina &amp;P&amp;R&amp;9Archivo:1999-91.XLS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7">
      <selection activeCell="H28" sqref="H28"/>
    </sheetView>
  </sheetViews>
  <sheetFormatPr defaultColWidth="11.421875" defaultRowHeight="12.75"/>
  <cols>
    <col min="1" max="1" width="19.28125" style="0" customWidth="1"/>
    <col min="2" max="7" width="10.140625" style="0" customWidth="1"/>
    <col min="8" max="8" width="11.421875" style="0" customWidth="1"/>
    <col min="9" max="11" width="10.140625" style="0" customWidth="1"/>
    <col min="12" max="12" width="10.28125" style="0" customWidth="1"/>
    <col min="13" max="13" width="10.140625" style="0" bestFit="1" customWidth="1"/>
    <col min="14" max="14" width="10.140625" style="0" customWidth="1"/>
    <col min="15" max="15" width="11.421875" style="0" customWidth="1"/>
    <col min="16" max="16" width="11.28125" style="0" customWidth="1"/>
    <col min="17" max="17" width="10.140625" style="0" customWidth="1"/>
  </cols>
  <sheetData>
    <row r="1" spans="1:17" ht="15" thickBot="1" thickTop="1">
      <c r="A1" s="91"/>
      <c r="B1" s="92" t="s">
        <v>0</v>
      </c>
      <c r="C1" s="92" t="s">
        <v>72</v>
      </c>
      <c r="D1" s="92" t="s">
        <v>2</v>
      </c>
      <c r="E1" s="92" t="s">
        <v>3</v>
      </c>
      <c r="F1" s="92" t="s">
        <v>4</v>
      </c>
      <c r="G1" s="92" t="s">
        <v>5</v>
      </c>
      <c r="H1" s="93" t="s">
        <v>63</v>
      </c>
      <c r="I1" s="92" t="s">
        <v>7</v>
      </c>
      <c r="J1" s="92" t="s">
        <v>8</v>
      </c>
      <c r="K1" s="92" t="s">
        <v>73</v>
      </c>
      <c r="L1" s="92" t="s">
        <v>74</v>
      </c>
      <c r="M1" s="94" t="s">
        <v>75</v>
      </c>
      <c r="N1" s="92" t="s">
        <v>76</v>
      </c>
      <c r="O1" s="95" t="s">
        <v>71</v>
      </c>
      <c r="P1" s="95" t="s">
        <v>14</v>
      </c>
      <c r="Q1" s="95" t="s">
        <v>78</v>
      </c>
    </row>
    <row r="2" spans="1:17" ht="15" thickBot="1" thickTop="1">
      <c r="A2" s="96" t="s">
        <v>56</v>
      </c>
      <c r="B2" s="97"/>
      <c r="C2" s="98"/>
      <c r="D2" s="98"/>
      <c r="E2" s="98"/>
      <c r="F2" s="98"/>
      <c r="G2" s="98"/>
      <c r="H2" s="99" t="s">
        <v>77</v>
      </c>
      <c r="I2" s="100"/>
      <c r="J2" s="139"/>
      <c r="K2" s="98"/>
      <c r="L2" s="98"/>
      <c r="M2" s="98"/>
      <c r="N2" s="98"/>
      <c r="O2" s="101" t="s">
        <v>77</v>
      </c>
      <c r="P2" s="102"/>
      <c r="Q2" s="102"/>
    </row>
    <row r="3" spans="1:17" ht="15" thickBot="1" thickTop="1">
      <c r="A3" s="103" t="s">
        <v>16</v>
      </c>
      <c r="B3" s="104">
        <v>1293950</v>
      </c>
      <c r="C3" s="104">
        <v>1635220</v>
      </c>
      <c r="D3" s="104">
        <v>1411850</v>
      </c>
      <c r="E3" s="104">
        <v>1994350</v>
      </c>
      <c r="F3" s="104">
        <v>1611080</v>
      </c>
      <c r="G3" s="104">
        <v>1552780</v>
      </c>
      <c r="H3" s="105">
        <f aca="true" t="shared" si="0" ref="H3:H16">SUM(B3:G3)</f>
        <v>9499230</v>
      </c>
      <c r="I3" s="104">
        <v>1772880</v>
      </c>
      <c r="J3" s="104">
        <v>1549310</v>
      </c>
      <c r="K3" s="107">
        <v>1589030</v>
      </c>
      <c r="L3" s="107">
        <v>2025580</v>
      </c>
      <c r="M3" s="104">
        <v>1472970</v>
      </c>
      <c r="N3" s="104">
        <v>1874070</v>
      </c>
      <c r="O3" s="108">
        <f aca="true" t="shared" si="1" ref="O3:O16">SUM(I3:N3)</f>
        <v>10283840</v>
      </c>
      <c r="P3" s="109">
        <f aca="true" t="shared" si="2" ref="P3:P16">SUM(H3+O3)</f>
        <v>19783070</v>
      </c>
      <c r="Q3" s="110">
        <f>SUM(P3/$P$28)</f>
        <v>0.3054731757808851</v>
      </c>
    </row>
    <row r="4" spans="1:17" ht="15" thickBot="1" thickTop="1">
      <c r="A4" s="103" t="s">
        <v>17</v>
      </c>
      <c r="B4" s="104">
        <v>430800</v>
      </c>
      <c r="C4" s="104">
        <v>485650</v>
      </c>
      <c r="D4" s="104">
        <v>445650</v>
      </c>
      <c r="E4" s="104">
        <v>523450</v>
      </c>
      <c r="F4" s="104">
        <v>460850</v>
      </c>
      <c r="G4" s="104">
        <v>459675</v>
      </c>
      <c r="H4" s="105">
        <f t="shared" si="0"/>
        <v>2806075</v>
      </c>
      <c r="I4" s="104">
        <v>477135</v>
      </c>
      <c r="J4" s="104">
        <v>509750</v>
      </c>
      <c r="K4" s="107">
        <v>464700</v>
      </c>
      <c r="L4" s="107">
        <v>514670</v>
      </c>
      <c r="M4" s="104">
        <v>424260</v>
      </c>
      <c r="N4" s="104">
        <v>592395</v>
      </c>
      <c r="O4" s="108">
        <f t="shared" si="1"/>
        <v>2982910</v>
      </c>
      <c r="P4" s="109">
        <f t="shared" si="2"/>
        <v>5788985</v>
      </c>
      <c r="Q4" s="110">
        <f aca="true" t="shared" si="3" ref="Q4:Q25">SUM(P4/$P$28)</f>
        <v>0.08938853436286215</v>
      </c>
    </row>
    <row r="5" spans="1:17" ht="15" thickBot="1" thickTop="1">
      <c r="A5" s="111" t="s">
        <v>18</v>
      </c>
      <c r="B5" s="104">
        <v>339909</v>
      </c>
      <c r="C5" s="104">
        <v>384840</v>
      </c>
      <c r="D5" s="104">
        <v>342969</v>
      </c>
      <c r="E5" s="104">
        <v>451743</v>
      </c>
      <c r="F5" s="104">
        <v>506448</v>
      </c>
      <c r="G5" s="104">
        <v>392064</v>
      </c>
      <c r="H5" s="105">
        <f t="shared" si="0"/>
        <v>2417973</v>
      </c>
      <c r="I5" s="104">
        <v>450150</v>
      </c>
      <c r="J5" s="104">
        <v>418899</v>
      </c>
      <c r="K5" s="112">
        <v>410799</v>
      </c>
      <c r="L5" s="112">
        <v>482760</v>
      </c>
      <c r="M5" s="104">
        <v>315345</v>
      </c>
      <c r="N5" s="104">
        <v>521259</v>
      </c>
      <c r="O5" s="108">
        <f t="shared" si="1"/>
        <v>2599212</v>
      </c>
      <c r="P5" s="109">
        <f t="shared" si="2"/>
        <v>5017185</v>
      </c>
      <c r="Q5" s="110">
        <f t="shared" si="3"/>
        <v>0.07747106164160669</v>
      </c>
    </row>
    <row r="6" spans="1:17" ht="15" thickBot="1" thickTop="1">
      <c r="A6" s="113" t="s">
        <v>19</v>
      </c>
      <c r="B6" s="104">
        <v>253575</v>
      </c>
      <c r="C6" s="104">
        <v>245120</v>
      </c>
      <c r="D6" s="104">
        <v>166721</v>
      </c>
      <c r="E6" s="104">
        <v>223950</v>
      </c>
      <c r="F6" s="104">
        <v>334730</v>
      </c>
      <c r="G6" s="104">
        <v>393230</v>
      </c>
      <c r="H6" s="105">
        <f t="shared" si="0"/>
        <v>1617326</v>
      </c>
      <c r="I6" s="104">
        <v>283805</v>
      </c>
      <c r="J6" s="104">
        <v>378925</v>
      </c>
      <c r="K6" s="107">
        <v>248255</v>
      </c>
      <c r="L6" s="107">
        <v>285876</v>
      </c>
      <c r="M6" s="107">
        <v>241825</v>
      </c>
      <c r="N6" s="104">
        <v>261125</v>
      </c>
      <c r="O6" s="108">
        <f t="shared" si="1"/>
        <v>1699811</v>
      </c>
      <c r="P6" s="109">
        <f t="shared" si="2"/>
        <v>3317137</v>
      </c>
      <c r="Q6" s="110">
        <f t="shared" si="3"/>
        <v>0.051220380552173046</v>
      </c>
    </row>
    <row r="7" spans="1:17" ht="15" thickBot="1" thickTop="1">
      <c r="A7" s="103" t="s">
        <v>20</v>
      </c>
      <c r="B7" s="104">
        <v>31000</v>
      </c>
      <c r="C7" s="104">
        <v>20800</v>
      </c>
      <c r="D7" s="104">
        <v>13000</v>
      </c>
      <c r="E7" s="104">
        <v>19559</v>
      </c>
      <c r="F7" s="104">
        <v>59000</v>
      </c>
      <c r="G7" s="104">
        <v>20550</v>
      </c>
      <c r="H7" s="105">
        <f t="shared" si="0"/>
        <v>163909</v>
      </c>
      <c r="I7" s="104">
        <v>36100</v>
      </c>
      <c r="J7" s="104">
        <v>39000</v>
      </c>
      <c r="K7" s="107">
        <v>17250</v>
      </c>
      <c r="L7" s="107">
        <v>49400</v>
      </c>
      <c r="M7" s="104">
        <v>14700</v>
      </c>
      <c r="N7" s="104">
        <v>27200</v>
      </c>
      <c r="O7" s="108">
        <f t="shared" si="1"/>
        <v>183650</v>
      </c>
      <c r="P7" s="109">
        <f t="shared" si="2"/>
        <v>347559</v>
      </c>
      <c r="Q7" s="110">
        <f t="shared" si="3"/>
        <v>0.005366707568705396</v>
      </c>
    </row>
    <row r="8" spans="1:17" ht="15" thickBot="1" thickTop="1">
      <c r="A8" s="103" t="s">
        <v>21</v>
      </c>
      <c r="B8" s="104">
        <v>1785000</v>
      </c>
      <c r="C8" s="104">
        <v>1220000</v>
      </c>
      <c r="D8" s="104">
        <v>513000</v>
      </c>
      <c r="E8" s="104">
        <v>458542</v>
      </c>
      <c r="F8" s="104">
        <v>1466000</v>
      </c>
      <c r="G8" s="104">
        <v>2033000</v>
      </c>
      <c r="H8" s="105">
        <f t="shared" si="0"/>
        <v>7475542</v>
      </c>
      <c r="I8" s="104">
        <v>1534000</v>
      </c>
      <c r="J8" s="104">
        <v>2563000</v>
      </c>
      <c r="K8" s="107">
        <v>2594000</v>
      </c>
      <c r="L8" s="107">
        <v>2786000</v>
      </c>
      <c r="M8" s="104">
        <v>1514000</v>
      </c>
      <c r="N8" s="104">
        <v>2891300</v>
      </c>
      <c r="O8" s="108">
        <f t="shared" si="1"/>
        <v>13882300</v>
      </c>
      <c r="P8" s="109">
        <f t="shared" si="2"/>
        <v>21357842</v>
      </c>
      <c r="Q8" s="110">
        <f t="shared" si="3"/>
        <v>0.32978945247458413</v>
      </c>
    </row>
    <row r="9" spans="1:17" ht="15" thickBot="1" thickTop="1">
      <c r="A9" s="103" t="s">
        <v>22</v>
      </c>
      <c r="B9" s="104">
        <v>17175</v>
      </c>
      <c r="C9" s="104">
        <v>12375</v>
      </c>
      <c r="D9" s="104">
        <v>13864</v>
      </c>
      <c r="E9" s="104">
        <v>11775</v>
      </c>
      <c r="F9" s="104">
        <v>18045</v>
      </c>
      <c r="G9" s="104">
        <v>16725</v>
      </c>
      <c r="H9" s="105">
        <f t="shared" si="0"/>
        <v>89959</v>
      </c>
      <c r="I9" s="104">
        <v>16425</v>
      </c>
      <c r="J9" s="104">
        <v>10384</v>
      </c>
      <c r="K9" s="107">
        <v>25181</v>
      </c>
      <c r="L9" s="107">
        <v>81800</v>
      </c>
      <c r="M9" s="104">
        <v>79389</v>
      </c>
      <c r="N9" s="104">
        <v>136567</v>
      </c>
      <c r="O9" s="108">
        <f t="shared" si="1"/>
        <v>349746</v>
      </c>
      <c r="P9" s="109">
        <f t="shared" si="2"/>
        <v>439705</v>
      </c>
      <c r="Q9" s="110">
        <f t="shared" si="3"/>
        <v>0.006789546958926703</v>
      </c>
    </row>
    <row r="10" spans="1:17" ht="15" thickBot="1" thickTop="1">
      <c r="A10" s="111" t="s">
        <v>23</v>
      </c>
      <c r="B10" s="104">
        <v>5015</v>
      </c>
      <c r="C10" s="104">
        <v>1960</v>
      </c>
      <c r="D10" s="104">
        <v>280</v>
      </c>
      <c r="E10" s="104">
        <v>4535</v>
      </c>
      <c r="F10" s="104">
        <v>765</v>
      </c>
      <c r="G10" s="104">
        <v>863</v>
      </c>
      <c r="H10" s="105">
        <f t="shared" si="0"/>
        <v>13418</v>
      </c>
      <c r="I10" s="104">
        <v>1174</v>
      </c>
      <c r="J10" s="104">
        <v>212</v>
      </c>
      <c r="K10" s="112">
        <v>962</v>
      </c>
      <c r="L10" s="112">
        <v>3907</v>
      </c>
      <c r="M10" s="104">
        <v>2130</v>
      </c>
      <c r="N10" s="104">
        <v>3857</v>
      </c>
      <c r="O10" s="108">
        <f t="shared" si="1"/>
        <v>12242</v>
      </c>
      <c r="P10" s="109">
        <f t="shared" si="2"/>
        <v>25660</v>
      </c>
      <c r="Q10" s="110">
        <f t="shared" si="3"/>
        <v>0.00039621968130009713</v>
      </c>
    </row>
    <row r="11" spans="1:17" ht="15" thickBot="1" thickTop="1">
      <c r="A11" s="114" t="s">
        <v>24</v>
      </c>
      <c r="B11" s="115">
        <v>339830</v>
      </c>
      <c r="C11" s="115">
        <v>162725</v>
      </c>
      <c r="D11" s="115">
        <v>119485</v>
      </c>
      <c r="E11" s="115">
        <v>245862</v>
      </c>
      <c r="F11" s="115">
        <v>420080</v>
      </c>
      <c r="G11" s="115">
        <v>458604</v>
      </c>
      <c r="H11" s="105">
        <f t="shared" si="0"/>
        <v>1746586</v>
      </c>
      <c r="I11" s="115">
        <v>424292</v>
      </c>
      <c r="J11" s="115">
        <v>466725</v>
      </c>
      <c r="K11" s="116">
        <v>462383</v>
      </c>
      <c r="L11" s="116">
        <v>598710</v>
      </c>
      <c r="M11" s="115">
        <v>426364</v>
      </c>
      <c r="N11" s="115">
        <v>392947</v>
      </c>
      <c r="O11" s="108">
        <f t="shared" si="1"/>
        <v>2771421</v>
      </c>
      <c r="P11" s="109">
        <f t="shared" si="2"/>
        <v>4518007</v>
      </c>
      <c r="Q11" s="110">
        <f t="shared" si="3"/>
        <v>0.06976318369647731</v>
      </c>
    </row>
    <row r="12" spans="1:17" ht="15" thickBot="1" thickTop="1">
      <c r="A12" s="111" t="s">
        <v>25</v>
      </c>
      <c r="B12" s="104">
        <v>5700</v>
      </c>
      <c r="C12" s="104">
        <v>9300</v>
      </c>
      <c r="D12" s="104">
        <v>32300</v>
      </c>
      <c r="E12" s="104">
        <v>41688</v>
      </c>
      <c r="F12" s="104">
        <v>81351</v>
      </c>
      <c r="G12" s="104">
        <v>5100</v>
      </c>
      <c r="H12" s="105">
        <f t="shared" si="0"/>
        <v>175439</v>
      </c>
      <c r="I12" s="104">
        <v>33150</v>
      </c>
      <c r="J12" s="104">
        <v>52250</v>
      </c>
      <c r="K12" s="112">
        <v>65450</v>
      </c>
      <c r="L12" s="112">
        <v>82952</v>
      </c>
      <c r="M12" s="104">
        <v>69200</v>
      </c>
      <c r="N12" s="104">
        <v>115300</v>
      </c>
      <c r="O12" s="108">
        <f t="shared" si="1"/>
        <v>418302</v>
      </c>
      <c r="P12" s="109">
        <f t="shared" si="2"/>
        <v>593741</v>
      </c>
      <c r="Q12" s="110">
        <f t="shared" si="3"/>
        <v>0.009168038573452882</v>
      </c>
    </row>
    <row r="13" spans="1:17" ht="15" thickBot="1" thickTop="1">
      <c r="A13" s="111" t="s">
        <v>26</v>
      </c>
      <c r="B13" s="104">
        <v>0</v>
      </c>
      <c r="C13" s="104">
        <v>2190</v>
      </c>
      <c r="D13" s="104">
        <v>0</v>
      </c>
      <c r="E13" s="104">
        <v>45190</v>
      </c>
      <c r="F13" s="104">
        <v>0</v>
      </c>
      <c r="G13" s="104">
        <v>4380</v>
      </c>
      <c r="H13" s="105">
        <f t="shared" si="0"/>
        <v>51760</v>
      </c>
      <c r="I13" s="104">
        <v>0</v>
      </c>
      <c r="J13" s="104">
        <v>27700</v>
      </c>
      <c r="K13" s="112">
        <v>1000</v>
      </c>
      <c r="L13" s="112">
        <v>1000</v>
      </c>
      <c r="M13" s="104">
        <v>375</v>
      </c>
      <c r="N13" s="104">
        <v>1410</v>
      </c>
      <c r="O13" s="108">
        <f t="shared" si="1"/>
        <v>31485</v>
      </c>
      <c r="P13" s="109">
        <f t="shared" si="2"/>
        <v>83245</v>
      </c>
      <c r="Q13" s="110">
        <f t="shared" si="3"/>
        <v>0.001285397793056375</v>
      </c>
    </row>
    <row r="14" spans="1:17" ht="15" thickBot="1" thickTop="1">
      <c r="A14" s="117" t="s">
        <v>27</v>
      </c>
      <c r="B14" s="115">
        <v>977</v>
      </c>
      <c r="C14" s="115">
        <v>947</v>
      </c>
      <c r="D14" s="115">
        <v>460</v>
      </c>
      <c r="E14" s="115">
        <v>5300</v>
      </c>
      <c r="F14" s="115">
        <v>1780</v>
      </c>
      <c r="G14" s="115">
        <v>1595</v>
      </c>
      <c r="H14" s="105">
        <f t="shared" si="0"/>
        <v>11059</v>
      </c>
      <c r="I14" s="115">
        <v>2028</v>
      </c>
      <c r="J14" s="115">
        <v>2720</v>
      </c>
      <c r="K14" s="118">
        <v>2492</v>
      </c>
      <c r="L14" s="118">
        <v>5725</v>
      </c>
      <c r="M14" s="115">
        <v>2800</v>
      </c>
      <c r="N14" s="115">
        <v>7775</v>
      </c>
      <c r="O14" s="108">
        <f t="shared" si="1"/>
        <v>23540</v>
      </c>
      <c r="P14" s="109">
        <f t="shared" si="2"/>
        <v>34599</v>
      </c>
      <c r="Q14" s="110">
        <f t="shared" si="3"/>
        <v>0.0005342480418278277</v>
      </c>
    </row>
    <row r="15" spans="1:17" ht="15" thickBot="1" thickTop="1">
      <c r="A15" s="111" t="s">
        <v>58</v>
      </c>
      <c r="B15" s="104">
        <v>2708</v>
      </c>
      <c r="C15" s="104">
        <v>1875</v>
      </c>
      <c r="D15" s="104">
        <v>1630</v>
      </c>
      <c r="E15" s="104">
        <v>100</v>
      </c>
      <c r="F15" s="104">
        <v>3274</v>
      </c>
      <c r="G15" s="104">
        <v>1675</v>
      </c>
      <c r="H15" s="105">
        <f t="shared" si="0"/>
        <v>11262</v>
      </c>
      <c r="I15" s="104">
        <v>3725</v>
      </c>
      <c r="J15" s="104">
        <v>1488</v>
      </c>
      <c r="K15" s="112">
        <v>4077</v>
      </c>
      <c r="L15" s="112">
        <v>2005</v>
      </c>
      <c r="M15" s="104">
        <v>8480</v>
      </c>
      <c r="N15" s="104">
        <v>2112</v>
      </c>
      <c r="O15" s="108">
        <f t="shared" si="1"/>
        <v>21887</v>
      </c>
      <c r="P15" s="109">
        <f t="shared" si="2"/>
        <v>33149</v>
      </c>
      <c r="Q15" s="110">
        <f t="shared" si="3"/>
        <v>0.0005118583871947358</v>
      </c>
    </row>
    <row r="16" spans="1:17" ht="15" thickBot="1" thickTop="1">
      <c r="A16" s="111" t="s">
        <v>54</v>
      </c>
      <c r="B16" s="104">
        <v>6675</v>
      </c>
      <c r="C16" s="104">
        <v>788</v>
      </c>
      <c r="D16" s="104">
        <v>1125</v>
      </c>
      <c r="E16" s="104">
        <v>4500</v>
      </c>
      <c r="F16" s="104">
        <v>4350</v>
      </c>
      <c r="G16" s="104">
        <v>0</v>
      </c>
      <c r="H16" s="105">
        <f t="shared" si="0"/>
        <v>17438</v>
      </c>
      <c r="I16" s="104">
        <v>5025</v>
      </c>
      <c r="J16" s="104">
        <v>6217</v>
      </c>
      <c r="K16" s="112">
        <v>4125</v>
      </c>
      <c r="L16" s="112">
        <v>18525</v>
      </c>
      <c r="M16" s="104">
        <v>23880</v>
      </c>
      <c r="N16" s="104">
        <v>31419</v>
      </c>
      <c r="O16" s="108">
        <f t="shared" si="1"/>
        <v>89191</v>
      </c>
      <c r="P16" s="109">
        <f t="shared" si="2"/>
        <v>106629</v>
      </c>
      <c r="Q16" s="110">
        <f t="shared" si="3"/>
        <v>0.001646473437153081</v>
      </c>
    </row>
    <row r="17" spans="1:17" ht="15" thickBot="1" thickTop="1">
      <c r="A17" s="119" t="s">
        <v>29</v>
      </c>
      <c r="B17" s="120">
        <f>SUM(B3:B16)</f>
        <v>4512314</v>
      </c>
      <c r="C17" s="120">
        <f aca="true" t="shared" si="4" ref="C17:H17">SUM(C3:C16)</f>
        <v>4183790</v>
      </c>
      <c r="D17" s="120">
        <f t="shared" si="4"/>
        <v>3062334</v>
      </c>
      <c r="E17" s="120">
        <f t="shared" si="4"/>
        <v>4030544</v>
      </c>
      <c r="F17" s="120">
        <f>SUM(F3:F16)</f>
        <v>4967753</v>
      </c>
      <c r="G17" s="120">
        <f t="shared" si="4"/>
        <v>5340241</v>
      </c>
      <c r="H17" s="121">
        <f t="shared" si="4"/>
        <v>26096976</v>
      </c>
      <c r="I17" s="120">
        <f>SUM(I3:I16)</f>
        <v>5039889</v>
      </c>
      <c r="J17" s="120">
        <f aca="true" t="shared" si="5" ref="J17:P17">SUM(J3:J16)</f>
        <v>6026580</v>
      </c>
      <c r="K17" s="120">
        <f t="shared" si="5"/>
        <v>5889704</v>
      </c>
      <c r="L17" s="120">
        <f t="shared" si="5"/>
        <v>6938910</v>
      </c>
      <c r="M17" s="120">
        <f t="shared" si="5"/>
        <v>4595718</v>
      </c>
      <c r="N17" s="120">
        <f>SUM(N3:N16)</f>
        <v>6858736</v>
      </c>
      <c r="O17" s="120">
        <f t="shared" si="5"/>
        <v>35349537</v>
      </c>
      <c r="P17" s="120">
        <f t="shared" si="5"/>
        <v>61446513</v>
      </c>
      <c r="Q17" s="140">
        <f t="shared" si="3"/>
        <v>0.9488042789502056</v>
      </c>
    </row>
    <row r="18" spans="1:17" ht="15" thickBot="1" thickTop="1">
      <c r="A18" s="123" t="s">
        <v>57</v>
      </c>
      <c r="B18" s="124"/>
      <c r="C18" s="124"/>
      <c r="D18" s="124"/>
      <c r="E18" s="124"/>
      <c r="F18" s="124"/>
      <c r="G18" s="124"/>
      <c r="H18" s="125"/>
      <c r="I18" s="124"/>
      <c r="J18" s="124"/>
      <c r="K18" s="126"/>
      <c r="L18" s="126"/>
      <c r="M18" s="124"/>
      <c r="N18" s="124"/>
      <c r="O18" s="124"/>
      <c r="P18" s="124"/>
      <c r="Q18" s="110"/>
    </row>
    <row r="19" spans="1:17" ht="15" thickBot="1" thickTop="1">
      <c r="A19" s="111" t="s">
        <v>30</v>
      </c>
      <c r="B19" s="104">
        <v>2779</v>
      </c>
      <c r="C19" s="104">
        <v>311</v>
      </c>
      <c r="D19" s="104">
        <v>9919</v>
      </c>
      <c r="E19" s="104">
        <v>5014</v>
      </c>
      <c r="F19" s="104">
        <v>5482</v>
      </c>
      <c r="G19" s="104">
        <v>13604</v>
      </c>
      <c r="H19" s="105">
        <f aca="true" t="shared" si="6" ref="H19:H26">SUM(B19:G19)</f>
        <v>37109</v>
      </c>
      <c r="I19" s="104">
        <v>23101</v>
      </c>
      <c r="J19" s="104">
        <v>2516</v>
      </c>
      <c r="K19" s="104">
        <v>6285</v>
      </c>
      <c r="L19" s="104">
        <v>17570</v>
      </c>
      <c r="M19" s="104">
        <v>25915</v>
      </c>
      <c r="N19" s="104">
        <v>48242</v>
      </c>
      <c r="O19" s="108">
        <f aca="true" t="shared" si="7" ref="O19:O25">SUM(I19:N19)</f>
        <v>123629</v>
      </c>
      <c r="P19" s="109">
        <f aca="true" t="shared" si="8" ref="P19:P25">SUM(H19+O19)</f>
        <v>160738</v>
      </c>
      <c r="Q19" s="110">
        <f t="shared" si="3"/>
        <v>0.0024819781423544435</v>
      </c>
    </row>
    <row r="20" spans="1:17" ht="15" thickBot="1" thickTop="1">
      <c r="A20" s="111" t="s">
        <v>21</v>
      </c>
      <c r="B20" s="104">
        <v>31670</v>
      </c>
      <c r="C20" s="104">
        <v>0</v>
      </c>
      <c r="D20" s="104">
        <v>23015</v>
      </c>
      <c r="E20" s="104">
        <v>0</v>
      </c>
      <c r="F20" s="104">
        <v>0</v>
      </c>
      <c r="G20" s="104">
        <v>7550</v>
      </c>
      <c r="H20" s="105">
        <f t="shared" si="6"/>
        <v>62235</v>
      </c>
      <c r="I20" s="104">
        <v>24850</v>
      </c>
      <c r="J20" s="104">
        <v>0</v>
      </c>
      <c r="K20" s="104">
        <v>25910</v>
      </c>
      <c r="L20" s="104">
        <v>25895</v>
      </c>
      <c r="M20" s="104">
        <v>0</v>
      </c>
      <c r="N20" s="104">
        <v>0</v>
      </c>
      <c r="O20" s="108">
        <f t="shared" si="7"/>
        <v>76655</v>
      </c>
      <c r="P20" s="109">
        <f t="shared" si="8"/>
        <v>138890</v>
      </c>
      <c r="Q20" s="110">
        <f t="shared" si="3"/>
        <v>0.0021446200910276887</v>
      </c>
    </row>
    <row r="21" spans="1:17" ht="15" thickBot="1" thickTop="1">
      <c r="A21" s="128" t="s">
        <v>31</v>
      </c>
      <c r="B21" s="129">
        <v>214447</v>
      </c>
      <c r="C21" s="130">
        <v>167760</v>
      </c>
      <c r="D21" s="115">
        <v>107912</v>
      </c>
      <c r="E21" s="115">
        <v>151088</v>
      </c>
      <c r="F21" s="115">
        <v>237470</v>
      </c>
      <c r="G21" s="115">
        <v>206433</v>
      </c>
      <c r="H21" s="105">
        <f t="shared" si="6"/>
        <v>1085110</v>
      </c>
      <c r="I21" s="115">
        <v>320468</v>
      </c>
      <c r="J21" s="115">
        <v>294097</v>
      </c>
      <c r="K21" s="115">
        <v>159625</v>
      </c>
      <c r="L21" s="115">
        <v>369061</v>
      </c>
      <c r="M21" s="115">
        <v>242030</v>
      </c>
      <c r="N21" s="115">
        <v>297484</v>
      </c>
      <c r="O21" s="108">
        <f t="shared" si="7"/>
        <v>1682765</v>
      </c>
      <c r="P21" s="109">
        <f t="shared" si="8"/>
        <v>2767875</v>
      </c>
      <c r="Q21" s="110">
        <f t="shared" si="3"/>
        <v>0.04273914849487554</v>
      </c>
    </row>
    <row r="22" spans="1:17" ht="15" thickBot="1" thickTop="1">
      <c r="A22" s="103" t="s">
        <v>27</v>
      </c>
      <c r="B22" s="104">
        <v>6063</v>
      </c>
      <c r="C22" s="104">
        <v>5288</v>
      </c>
      <c r="D22" s="104">
        <v>0</v>
      </c>
      <c r="E22" s="104">
        <v>0</v>
      </c>
      <c r="F22" s="104">
        <v>0</v>
      </c>
      <c r="G22" s="104">
        <v>1793</v>
      </c>
      <c r="H22" s="105">
        <f t="shared" si="6"/>
        <v>13144</v>
      </c>
      <c r="I22" s="104">
        <v>9480</v>
      </c>
      <c r="J22" s="104">
        <v>14320</v>
      </c>
      <c r="K22" s="104">
        <v>11659</v>
      </c>
      <c r="L22" s="104">
        <v>8850</v>
      </c>
      <c r="M22" s="104">
        <v>0</v>
      </c>
      <c r="N22" s="104">
        <v>2422</v>
      </c>
      <c r="O22" s="108">
        <f t="shared" si="7"/>
        <v>46731</v>
      </c>
      <c r="P22" s="109">
        <f t="shared" si="8"/>
        <v>59875</v>
      </c>
      <c r="Q22" s="110">
        <f t="shared" si="3"/>
        <v>0.0009245383249354371</v>
      </c>
    </row>
    <row r="23" spans="1:17" ht="15" thickBot="1" thickTop="1">
      <c r="A23" s="117" t="s">
        <v>32</v>
      </c>
      <c r="B23" s="115">
        <v>5960</v>
      </c>
      <c r="C23" s="115">
        <v>5606</v>
      </c>
      <c r="D23" s="115">
        <v>3425</v>
      </c>
      <c r="E23" s="115">
        <v>344</v>
      </c>
      <c r="F23" s="115">
        <v>22500</v>
      </c>
      <c r="G23" s="115">
        <v>6225</v>
      </c>
      <c r="H23" s="105">
        <f t="shared" si="6"/>
        <v>44060</v>
      </c>
      <c r="I23" s="115">
        <v>8982</v>
      </c>
      <c r="J23" s="115">
        <v>0</v>
      </c>
      <c r="K23" s="115">
        <v>505</v>
      </c>
      <c r="L23" s="115">
        <v>0</v>
      </c>
      <c r="M23" s="115">
        <v>70864</v>
      </c>
      <c r="N23" s="115">
        <v>28363</v>
      </c>
      <c r="O23" s="108">
        <f t="shared" si="7"/>
        <v>108714</v>
      </c>
      <c r="P23" s="109">
        <f t="shared" si="8"/>
        <v>152774</v>
      </c>
      <c r="Q23" s="110">
        <f t="shared" si="3"/>
        <v>0.0023590048944248264</v>
      </c>
    </row>
    <row r="24" spans="1:17" ht="15" thickBot="1" thickTop="1">
      <c r="A24" s="111" t="s">
        <v>25</v>
      </c>
      <c r="B24" s="104">
        <v>20296</v>
      </c>
      <c r="C24" s="106">
        <v>266</v>
      </c>
      <c r="D24" s="104">
        <v>531</v>
      </c>
      <c r="E24" s="104">
        <v>0</v>
      </c>
      <c r="F24" s="104">
        <v>536</v>
      </c>
      <c r="G24" s="104">
        <v>0</v>
      </c>
      <c r="H24" s="105">
        <f t="shared" si="6"/>
        <v>21629</v>
      </c>
      <c r="I24" s="104">
        <v>4563</v>
      </c>
      <c r="J24" s="104">
        <v>0</v>
      </c>
      <c r="K24" s="104">
        <v>0</v>
      </c>
      <c r="L24" s="104">
        <v>6014</v>
      </c>
      <c r="M24" s="104">
        <v>0</v>
      </c>
      <c r="N24" s="104">
        <v>2503</v>
      </c>
      <c r="O24" s="108">
        <f t="shared" si="7"/>
        <v>13080</v>
      </c>
      <c r="P24" s="109">
        <f t="shared" si="8"/>
        <v>34709</v>
      </c>
      <c r="Q24" s="110">
        <f t="shared" si="3"/>
        <v>0.0005359465673517175</v>
      </c>
    </row>
    <row r="25" spans="1:17" ht="15" thickBot="1" thickTop="1">
      <c r="A25" s="111" t="s">
        <v>26</v>
      </c>
      <c r="B25" s="104">
        <v>0</v>
      </c>
      <c r="C25" s="131">
        <v>0</v>
      </c>
      <c r="D25" s="104">
        <v>0</v>
      </c>
      <c r="E25" s="104">
        <v>679</v>
      </c>
      <c r="F25" s="104">
        <v>0</v>
      </c>
      <c r="G25" s="104">
        <v>0</v>
      </c>
      <c r="H25" s="105">
        <f t="shared" si="6"/>
        <v>679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8">
        <f t="shared" si="7"/>
        <v>0</v>
      </c>
      <c r="P25" s="109">
        <f t="shared" si="8"/>
        <v>679</v>
      </c>
      <c r="Q25" s="110">
        <f t="shared" si="3"/>
        <v>1.0484534824737567E-05</v>
      </c>
    </row>
    <row r="26" spans="1:17" ht="15" thickBot="1" thickTop="1">
      <c r="A26" s="119" t="s">
        <v>33</v>
      </c>
      <c r="B26" s="120">
        <f aca="true" t="shared" si="9" ref="B26:G26">SUM(B19:B25)</f>
        <v>281215</v>
      </c>
      <c r="C26" s="120">
        <f t="shared" si="9"/>
        <v>179231</v>
      </c>
      <c r="D26" s="120">
        <f t="shared" si="9"/>
        <v>144802</v>
      </c>
      <c r="E26" s="120">
        <f t="shared" si="9"/>
        <v>157125</v>
      </c>
      <c r="F26" s="120">
        <f t="shared" si="9"/>
        <v>265988</v>
      </c>
      <c r="G26" s="120">
        <f t="shared" si="9"/>
        <v>235605</v>
      </c>
      <c r="H26" s="121">
        <f t="shared" si="6"/>
        <v>1263966</v>
      </c>
      <c r="I26" s="120">
        <f aca="true" t="shared" si="10" ref="I26:P26">SUM(I19:I25)</f>
        <v>391444</v>
      </c>
      <c r="J26" s="120">
        <f t="shared" si="10"/>
        <v>310933</v>
      </c>
      <c r="K26" s="120">
        <f t="shared" si="10"/>
        <v>203984</v>
      </c>
      <c r="L26" s="120">
        <f t="shared" si="10"/>
        <v>427390</v>
      </c>
      <c r="M26" s="120">
        <f t="shared" si="10"/>
        <v>338809</v>
      </c>
      <c r="N26" s="120">
        <f t="shared" si="10"/>
        <v>379014</v>
      </c>
      <c r="O26" s="120">
        <f t="shared" si="10"/>
        <v>2051574</v>
      </c>
      <c r="P26" s="120">
        <f t="shared" si="10"/>
        <v>3315540</v>
      </c>
      <c r="Q26" s="122">
        <f>SUM(P26/P28)</f>
        <v>0.05119572104979439</v>
      </c>
    </row>
    <row r="27" spans="1:17" ht="15" thickBot="1" thickTop="1">
      <c r="A27" s="132"/>
      <c r="B27" s="106"/>
      <c r="C27" s="106"/>
      <c r="D27" s="106"/>
      <c r="E27" s="106"/>
      <c r="F27" s="106"/>
      <c r="G27" s="106"/>
      <c r="H27" s="133"/>
      <c r="I27" s="106"/>
      <c r="J27" s="106"/>
      <c r="K27" s="132"/>
      <c r="L27" s="132"/>
      <c r="M27" s="106"/>
      <c r="N27" s="106"/>
      <c r="O27" s="106"/>
      <c r="P27" s="106"/>
      <c r="Q27" s="134"/>
    </row>
    <row r="28" spans="1:17" ht="15" thickBot="1" thickTop="1">
      <c r="A28" s="135" t="s">
        <v>34</v>
      </c>
      <c r="B28" s="136">
        <f>SUM(B17+B26)</f>
        <v>4793529</v>
      </c>
      <c r="C28" s="136">
        <f aca="true" t="shared" si="11" ref="C28:J28">SUM(C17+C26)</f>
        <v>4363021</v>
      </c>
      <c r="D28" s="136">
        <f t="shared" si="11"/>
        <v>3207136</v>
      </c>
      <c r="E28" s="136">
        <f t="shared" si="11"/>
        <v>4187669</v>
      </c>
      <c r="F28" s="136">
        <f t="shared" si="11"/>
        <v>5233741</v>
      </c>
      <c r="G28" s="136">
        <f t="shared" si="11"/>
        <v>5575846</v>
      </c>
      <c r="H28" s="137">
        <f t="shared" si="11"/>
        <v>27360942</v>
      </c>
      <c r="I28" s="136">
        <f t="shared" si="11"/>
        <v>5431333</v>
      </c>
      <c r="J28" s="136">
        <f t="shared" si="11"/>
        <v>6337513</v>
      </c>
      <c r="K28" s="136">
        <f>SUM(K17,K26)</f>
        <v>6093688</v>
      </c>
      <c r="L28" s="136">
        <f>+L17+L26</f>
        <v>7366300</v>
      </c>
      <c r="M28" s="136">
        <f>SUM(M17+M26)</f>
        <v>4934527</v>
      </c>
      <c r="N28" s="136">
        <f>SUM(N17+N26)</f>
        <v>7237750</v>
      </c>
      <c r="O28" s="136">
        <f>SUM(O17+O26)</f>
        <v>37401111</v>
      </c>
      <c r="P28" s="136">
        <f>SUM(P17+P26)</f>
        <v>64762053</v>
      </c>
      <c r="Q28" s="138">
        <v>1</v>
      </c>
    </row>
    <row r="29" ht="12.75" thickTop="1"/>
  </sheetData>
  <sheetProtection/>
  <printOptions/>
  <pageMargins left="0" right="0" top="2.3228346456692917" bottom="0.1968503937007874" header="0.11811023622047245" footer="0"/>
  <pageSetup horizontalDpi="600" verticalDpi="600" orientation="landscape" paperSize="9" scale="76" r:id="rId1"/>
  <headerFooter>
    <oddHeader>&amp;C&amp;"Arial,Negrita"&amp;28EXPEDICION DE VALORES PARA VINOS NACIONALES E IMPORTADOS AÑO 2019 (expresado en litros)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5">
      <selection activeCell="E35" sqref="E35"/>
    </sheetView>
  </sheetViews>
  <sheetFormatPr defaultColWidth="11.421875" defaultRowHeight="12.75"/>
  <cols>
    <col min="1" max="1" width="19.28125" style="0" customWidth="1"/>
    <col min="2" max="7" width="10.140625" style="0" customWidth="1"/>
    <col min="8" max="8" width="11.28125" style="0" customWidth="1"/>
    <col min="9" max="14" width="10.140625" style="0" customWidth="1"/>
    <col min="15" max="16" width="11.28125" style="0" customWidth="1"/>
    <col min="17" max="17" width="10.140625" style="0" customWidth="1"/>
  </cols>
  <sheetData>
    <row r="1" spans="1:17" ht="15" thickBot="1" thickTop="1">
      <c r="A1" s="91"/>
      <c r="B1" s="92" t="s">
        <v>0</v>
      </c>
      <c r="C1" s="92" t="s">
        <v>72</v>
      </c>
      <c r="D1" s="92" t="s">
        <v>2</v>
      </c>
      <c r="E1" s="92" t="s">
        <v>3</v>
      </c>
      <c r="F1" s="92" t="s">
        <v>4</v>
      </c>
      <c r="G1" s="92" t="s">
        <v>5</v>
      </c>
      <c r="H1" s="93" t="s">
        <v>63</v>
      </c>
      <c r="I1" s="92" t="s">
        <v>7</v>
      </c>
      <c r="J1" s="92" t="s">
        <v>8</v>
      </c>
      <c r="K1" s="92" t="s">
        <v>73</v>
      </c>
      <c r="L1" s="92" t="s">
        <v>74</v>
      </c>
      <c r="M1" s="94" t="s">
        <v>75</v>
      </c>
      <c r="N1" s="92" t="s">
        <v>76</v>
      </c>
      <c r="O1" s="95" t="s">
        <v>71</v>
      </c>
      <c r="P1" s="95" t="s">
        <v>14</v>
      </c>
      <c r="Q1" s="95" t="s">
        <v>78</v>
      </c>
    </row>
    <row r="2" spans="1:17" ht="15" thickBot="1" thickTop="1">
      <c r="A2" s="96" t="s">
        <v>56</v>
      </c>
      <c r="B2" s="97"/>
      <c r="C2" s="98"/>
      <c r="D2" s="98"/>
      <c r="E2" s="98"/>
      <c r="F2" s="98"/>
      <c r="G2" s="98"/>
      <c r="H2" s="99" t="s">
        <v>77</v>
      </c>
      <c r="I2" s="100"/>
      <c r="J2" s="139"/>
      <c r="K2" s="98"/>
      <c r="L2" s="98"/>
      <c r="M2" s="98"/>
      <c r="N2" s="98"/>
      <c r="O2" s="101" t="s">
        <v>77</v>
      </c>
      <c r="P2" s="102"/>
      <c r="Q2" s="102"/>
    </row>
    <row r="3" spans="1:17" ht="15" thickBot="1" thickTop="1">
      <c r="A3" s="103" t="s">
        <v>16</v>
      </c>
      <c r="B3" s="104">
        <v>1332800</v>
      </c>
      <c r="C3" s="104">
        <v>1679170</v>
      </c>
      <c r="D3" s="104">
        <v>1645400</v>
      </c>
      <c r="E3" s="104">
        <v>1836620</v>
      </c>
      <c r="F3" s="104">
        <v>1962080</v>
      </c>
      <c r="G3" s="104">
        <v>1641510</v>
      </c>
      <c r="H3" s="105">
        <f aca="true" t="shared" si="0" ref="H3:H16">SUM(B3:G3)</f>
        <v>10097580</v>
      </c>
      <c r="I3" s="104">
        <v>1761050</v>
      </c>
      <c r="J3" s="104">
        <v>1834880</v>
      </c>
      <c r="K3" s="107">
        <v>1637210</v>
      </c>
      <c r="L3" s="107">
        <v>1776620</v>
      </c>
      <c r="M3" s="104">
        <v>1786740</v>
      </c>
      <c r="N3" s="104">
        <v>1903040</v>
      </c>
      <c r="O3" s="108">
        <f aca="true" t="shared" si="1" ref="O3:O16">SUM(I3:N3)</f>
        <v>10699540</v>
      </c>
      <c r="P3" s="109">
        <f aca="true" t="shared" si="2" ref="P3:P16">SUM(H3+O3)</f>
        <v>20797120</v>
      </c>
      <c r="Q3" s="110">
        <f>SUM(P3/$P$28)</f>
        <v>0.3223463916786907</v>
      </c>
    </row>
    <row r="4" spans="1:17" ht="15" thickBot="1" thickTop="1">
      <c r="A4" s="103" t="s">
        <v>17</v>
      </c>
      <c r="B4" s="104">
        <v>409500</v>
      </c>
      <c r="C4" s="104">
        <v>457350</v>
      </c>
      <c r="D4" s="104">
        <v>469175</v>
      </c>
      <c r="E4" s="104">
        <v>486400</v>
      </c>
      <c r="F4" s="104">
        <v>518490</v>
      </c>
      <c r="G4" s="104">
        <v>427390</v>
      </c>
      <c r="H4" s="105">
        <f t="shared" si="0"/>
        <v>2768305</v>
      </c>
      <c r="I4" s="104">
        <v>511150</v>
      </c>
      <c r="J4" s="104">
        <v>425950</v>
      </c>
      <c r="K4" s="107">
        <v>483050</v>
      </c>
      <c r="L4" s="107">
        <v>460300</v>
      </c>
      <c r="M4" s="104">
        <v>479100</v>
      </c>
      <c r="N4" s="104">
        <v>581090</v>
      </c>
      <c r="O4" s="108">
        <f t="shared" si="1"/>
        <v>2940640</v>
      </c>
      <c r="P4" s="109">
        <f t="shared" si="2"/>
        <v>5708945</v>
      </c>
      <c r="Q4" s="110">
        <f aca="true" t="shared" si="3" ref="Q4:Q25">SUM(P4/$P$28)</f>
        <v>0.0884861856373432</v>
      </c>
    </row>
    <row r="5" spans="1:17" ht="15" thickBot="1" thickTop="1">
      <c r="A5" s="111" t="s">
        <v>18</v>
      </c>
      <c r="B5" s="104">
        <v>334488</v>
      </c>
      <c r="C5" s="104">
        <v>427530</v>
      </c>
      <c r="D5" s="104">
        <v>371460</v>
      </c>
      <c r="E5" s="104">
        <v>409590</v>
      </c>
      <c r="F5" s="104">
        <v>420480</v>
      </c>
      <c r="G5" s="104">
        <v>472386</v>
      </c>
      <c r="H5" s="105">
        <f t="shared" si="0"/>
        <v>2435934</v>
      </c>
      <c r="I5" s="104">
        <v>387000</v>
      </c>
      <c r="J5" s="104">
        <v>436311</v>
      </c>
      <c r="K5" s="112">
        <v>384846</v>
      </c>
      <c r="L5" s="112">
        <v>346908</v>
      </c>
      <c r="M5" s="104">
        <v>441825</v>
      </c>
      <c r="N5" s="104">
        <v>459708</v>
      </c>
      <c r="O5" s="108">
        <f t="shared" si="1"/>
        <v>2456598</v>
      </c>
      <c r="P5" s="109">
        <f t="shared" si="2"/>
        <v>4892532</v>
      </c>
      <c r="Q5" s="110">
        <f t="shared" si="3"/>
        <v>0.07583213619830668</v>
      </c>
    </row>
    <row r="6" spans="1:17" ht="15" thickBot="1" thickTop="1">
      <c r="A6" s="113" t="s">
        <v>19</v>
      </c>
      <c r="B6" s="104">
        <v>197800</v>
      </c>
      <c r="C6" s="104">
        <v>240725</v>
      </c>
      <c r="D6" s="104">
        <v>203270</v>
      </c>
      <c r="E6" s="104">
        <v>238400</v>
      </c>
      <c r="F6" s="104">
        <v>279815</v>
      </c>
      <c r="G6" s="104">
        <v>307255</v>
      </c>
      <c r="H6" s="105">
        <f t="shared" si="0"/>
        <v>1467265</v>
      </c>
      <c r="I6" s="104">
        <v>374249</v>
      </c>
      <c r="J6" s="104">
        <v>296805</v>
      </c>
      <c r="K6" s="107">
        <v>281700</v>
      </c>
      <c r="L6" s="107">
        <v>310000</v>
      </c>
      <c r="M6" s="107">
        <v>292530</v>
      </c>
      <c r="N6" s="104">
        <v>238150</v>
      </c>
      <c r="O6" s="108">
        <f t="shared" si="1"/>
        <v>1793434</v>
      </c>
      <c r="P6" s="109">
        <f t="shared" si="2"/>
        <v>3260699</v>
      </c>
      <c r="Q6" s="110">
        <f t="shared" si="3"/>
        <v>0.05053942839202328</v>
      </c>
    </row>
    <row r="7" spans="1:17" ht="15" thickBot="1" thickTop="1">
      <c r="A7" s="103" t="s">
        <v>20</v>
      </c>
      <c r="B7" s="104">
        <v>18150</v>
      </c>
      <c r="C7" s="104">
        <v>19400</v>
      </c>
      <c r="D7" s="104">
        <v>16700</v>
      </c>
      <c r="E7" s="104">
        <v>27199</v>
      </c>
      <c r="F7" s="104">
        <v>28370</v>
      </c>
      <c r="G7" s="104">
        <v>41500</v>
      </c>
      <c r="H7" s="105">
        <f t="shared" si="0"/>
        <v>151319</v>
      </c>
      <c r="I7" s="104">
        <v>37400</v>
      </c>
      <c r="J7" s="104">
        <v>29020</v>
      </c>
      <c r="K7" s="107">
        <v>9028</v>
      </c>
      <c r="L7" s="107">
        <v>24032</v>
      </c>
      <c r="M7" s="104">
        <v>17730</v>
      </c>
      <c r="N7" s="104">
        <v>35667</v>
      </c>
      <c r="O7" s="108">
        <f t="shared" si="1"/>
        <v>152877</v>
      </c>
      <c r="P7" s="109">
        <f t="shared" si="2"/>
        <v>304196</v>
      </c>
      <c r="Q7" s="110">
        <f t="shared" si="3"/>
        <v>0.004714906821862402</v>
      </c>
    </row>
    <row r="8" spans="1:17" ht="15" thickBot="1" thickTop="1">
      <c r="A8" s="103" t="s">
        <v>21</v>
      </c>
      <c r="B8" s="104">
        <v>1581000</v>
      </c>
      <c r="C8" s="104">
        <v>862000</v>
      </c>
      <c r="D8" s="104">
        <v>425000</v>
      </c>
      <c r="E8" s="104">
        <v>752000</v>
      </c>
      <c r="F8" s="104">
        <v>1456000</v>
      </c>
      <c r="G8" s="104">
        <v>2164000</v>
      </c>
      <c r="H8" s="105">
        <f t="shared" si="0"/>
        <v>7240000</v>
      </c>
      <c r="I8" s="104">
        <v>2320000</v>
      </c>
      <c r="J8" s="104">
        <v>2117000</v>
      </c>
      <c r="K8" s="107">
        <v>1719000</v>
      </c>
      <c r="L8" s="107">
        <v>2382000</v>
      </c>
      <c r="M8" s="104">
        <v>1886000</v>
      </c>
      <c r="N8" s="104">
        <v>1969510</v>
      </c>
      <c r="O8" s="108">
        <f t="shared" si="1"/>
        <v>12393510</v>
      </c>
      <c r="P8" s="109">
        <f t="shared" si="2"/>
        <v>19633510</v>
      </c>
      <c r="Q8" s="110">
        <f t="shared" si="3"/>
        <v>0.30431093846107016</v>
      </c>
    </row>
    <row r="9" spans="1:17" ht="15" thickBot="1" thickTop="1">
      <c r="A9" s="103" t="s">
        <v>22</v>
      </c>
      <c r="B9" s="104">
        <v>14347</v>
      </c>
      <c r="C9" s="104">
        <v>12900</v>
      </c>
      <c r="D9" s="104">
        <v>11325</v>
      </c>
      <c r="E9" s="104">
        <v>7500</v>
      </c>
      <c r="F9" s="104">
        <v>16275</v>
      </c>
      <c r="G9" s="104">
        <v>16838</v>
      </c>
      <c r="H9" s="105">
        <f t="shared" si="0"/>
        <v>79185</v>
      </c>
      <c r="I9" s="104">
        <v>18975</v>
      </c>
      <c r="J9" s="104">
        <v>14757</v>
      </c>
      <c r="K9" s="107">
        <v>22162</v>
      </c>
      <c r="L9" s="107">
        <v>49290</v>
      </c>
      <c r="M9" s="104">
        <v>132711</v>
      </c>
      <c r="N9" s="104">
        <v>120081</v>
      </c>
      <c r="O9" s="108">
        <f t="shared" si="1"/>
        <v>357976</v>
      </c>
      <c r="P9" s="109">
        <f t="shared" si="2"/>
        <v>437161</v>
      </c>
      <c r="Q9" s="110">
        <f t="shared" si="3"/>
        <v>0.0067758069834981055</v>
      </c>
    </row>
    <row r="10" spans="1:17" ht="15" thickBot="1" thickTop="1">
      <c r="A10" s="111" t="s">
        <v>23</v>
      </c>
      <c r="B10" s="104">
        <v>1085</v>
      </c>
      <c r="C10" s="104">
        <v>7487</v>
      </c>
      <c r="D10" s="104">
        <v>550</v>
      </c>
      <c r="E10" s="104">
        <v>300</v>
      </c>
      <c r="F10" s="104">
        <v>2337</v>
      </c>
      <c r="G10" s="104">
        <v>450</v>
      </c>
      <c r="H10" s="105">
        <f t="shared" si="0"/>
        <v>12209</v>
      </c>
      <c r="I10" s="104">
        <v>1437</v>
      </c>
      <c r="J10" s="104">
        <v>2340</v>
      </c>
      <c r="K10" s="112">
        <v>675</v>
      </c>
      <c r="L10" s="112">
        <v>3230</v>
      </c>
      <c r="M10" s="104">
        <v>2475</v>
      </c>
      <c r="N10" s="104">
        <v>4443</v>
      </c>
      <c r="O10" s="108">
        <f t="shared" si="1"/>
        <v>14600</v>
      </c>
      <c r="P10" s="109">
        <f t="shared" si="2"/>
        <v>26809</v>
      </c>
      <c r="Q10" s="110">
        <f t="shared" si="3"/>
        <v>0.00041552793918167607</v>
      </c>
    </row>
    <row r="11" spans="1:17" ht="15" thickBot="1" thickTop="1">
      <c r="A11" s="114" t="s">
        <v>24</v>
      </c>
      <c r="B11" s="115">
        <v>361165</v>
      </c>
      <c r="C11" s="115">
        <v>216740</v>
      </c>
      <c r="D11" s="115">
        <v>216324</v>
      </c>
      <c r="E11" s="115">
        <v>286213</v>
      </c>
      <c r="F11" s="115">
        <v>382198</v>
      </c>
      <c r="G11" s="115">
        <v>484827</v>
      </c>
      <c r="H11" s="105">
        <f t="shared" si="0"/>
        <v>1947467</v>
      </c>
      <c r="I11" s="115">
        <v>412638</v>
      </c>
      <c r="J11" s="115">
        <v>537713</v>
      </c>
      <c r="K11" s="116">
        <v>417751</v>
      </c>
      <c r="L11" s="116">
        <v>588001</v>
      </c>
      <c r="M11" s="115">
        <v>544960</v>
      </c>
      <c r="N11" s="115">
        <v>418925</v>
      </c>
      <c r="O11" s="108">
        <f t="shared" si="1"/>
        <v>2919988</v>
      </c>
      <c r="P11" s="109">
        <f t="shared" si="2"/>
        <v>4867455</v>
      </c>
      <c r="Q11" s="110">
        <f t="shared" si="3"/>
        <v>0.07544345351223639</v>
      </c>
    </row>
    <row r="12" spans="1:17" ht="15" thickBot="1" thickTop="1">
      <c r="A12" s="111" t="s">
        <v>25</v>
      </c>
      <c r="B12" s="104">
        <v>13375</v>
      </c>
      <c r="C12" s="104">
        <v>5620</v>
      </c>
      <c r="D12" s="104">
        <v>7767</v>
      </c>
      <c r="E12" s="104">
        <v>53619</v>
      </c>
      <c r="F12" s="104">
        <v>17025</v>
      </c>
      <c r="G12" s="104">
        <v>54385</v>
      </c>
      <c r="H12" s="105">
        <f t="shared" si="0"/>
        <v>151791</v>
      </c>
      <c r="I12" s="104">
        <v>20950</v>
      </c>
      <c r="J12" s="104">
        <v>56795</v>
      </c>
      <c r="K12" s="112">
        <v>64068</v>
      </c>
      <c r="L12" s="112">
        <v>23325</v>
      </c>
      <c r="M12" s="104">
        <v>130494</v>
      </c>
      <c r="N12" s="104">
        <v>115513</v>
      </c>
      <c r="O12" s="108">
        <f t="shared" si="1"/>
        <v>411145</v>
      </c>
      <c r="P12" s="109">
        <f t="shared" si="2"/>
        <v>562936</v>
      </c>
      <c r="Q12" s="110">
        <f t="shared" si="3"/>
        <v>0.008725265245670334</v>
      </c>
    </row>
    <row r="13" spans="1:17" ht="15" thickBot="1" thickTop="1">
      <c r="A13" s="111" t="s">
        <v>26</v>
      </c>
      <c r="B13" s="104">
        <v>8942</v>
      </c>
      <c r="C13" s="104">
        <v>3558</v>
      </c>
      <c r="D13" s="104">
        <v>1292</v>
      </c>
      <c r="E13" s="104">
        <v>77000</v>
      </c>
      <c r="F13" s="104">
        <v>7460</v>
      </c>
      <c r="G13" s="104">
        <v>48520</v>
      </c>
      <c r="H13" s="105">
        <f t="shared" si="0"/>
        <v>146772</v>
      </c>
      <c r="I13" s="104">
        <v>47000</v>
      </c>
      <c r="J13" s="104">
        <v>5000</v>
      </c>
      <c r="K13" s="112">
        <v>5000</v>
      </c>
      <c r="L13" s="112">
        <v>2940</v>
      </c>
      <c r="M13" s="104">
        <v>34380</v>
      </c>
      <c r="N13" s="104">
        <v>48160</v>
      </c>
      <c r="O13" s="108">
        <f t="shared" si="1"/>
        <v>142480</v>
      </c>
      <c r="P13" s="109">
        <f t="shared" si="2"/>
        <v>289252</v>
      </c>
      <c r="Q13" s="110">
        <f t="shared" si="3"/>
        <v>0.004483281266148613</v>
      </c>
    </row>
    <row r="14" spans="1:17" ht="15" thickBot="1" thickTop="1">
      <c r="A14" s="117" t="s">
        <v>27</v>
      </c>
      <c r="B14" s="115">
        <v>5710</v>
      </c>
      <c r="C14" s="115">
        <v>4920</v>
      </c>
      <c r="D14" s="115">
        <v>1800</v>
      </c>
      <c r="E14" s="115">
        <v>8355</v>
      </c>
      <c r="F14" s="115">
        <v>900</v>
      </c>
      <c r="G14" s="115">
        <v>5590</v>
      </c>
      <c r="H14" s="105">
        <f t="shared" si="0"/>
        <v>27275</v>
      </c>
      <c r="I14" s="115">
        <v>4500</v>
      </c>
      <c r="J14" s="115">
        <v>2560</v>
      </c>
      <c r="K14" s="118">
        <v>3872</v>
      </c>
      <c r="L14" s="118">
        <v>2671</v>
      </c>
      <c r="M14" s="115">
        <v>7587</v>
      </c>
      <c r="N14" s="115">
        <v>8437</v>
      </c>
      <c r="O14" s="108">
        <f t="shared" si="1"/>
        <v>29627</v>
      </c>
      <c r="P14" s="109">
        <f t="shared" si="2"/>
        <v>56902</v>
      </c>
      <c r="Q14" s="110">
        <f t="shared" si="3"/>
        <v>0.0008819564622073085</v>
      </c>
    </row>
    <row r="15" spans="1:17" ht="15" thickBot="1" thickTop="1">
      <c r="A15" s="111" t="s">
        <v>58</v>
      </c>
      <c r="B15" s="104">
        <v>1750</v>
      </c>
      <c r="C15" s="104">
        <v>3000</v>
      </c>
      <c r="D15" s="104">
        <v>850</v>
      </c>
      <c r="E15" s="104">
        <v>1825</v>
      </c>
      <c r="F15" s="104">
        <v>3650</v>
      </c>
      <c r="G15" s="104">
        <v>1950</v>
      </c>
      <c r="H15" s="105">
        <f t="shared" si="0"/>
        <v>13025</v>
      </c>
      <c r="I15" s="104">
        <v>3548</v>
      </c>
      <c r="J15" s="104">
        <v>2300</v>
      </c>
      <c r="K15" s="112">
        <v>7310</v>
      </c>
      <c r="L15" s="112">
        <v>2780</v>
      </c>
      <c r="M15" s="104">
        <v>3361</v>
      </c>
      <c r="N15" s="104">
        <v>3005</v>
      </c>
      <c r="O15" s="108">
        <f t="shared" si="1"/>
        <v>22304</v>
      </c>
      <c r="P15" s="109">
        <f t="shared" si="2"/>
        <v>35329</v>
      </c>
      <c r="Q15" s="110">
        <f t="shared" si="3"/>
        <v>0.0005475842651105761</v>
      </c>
    </row>
    <row r="16" spans="1:17" ht="15" thickBot="1" thickTop="1">
      <c r="A16" s="111" t="s">
        <v>54</v>
      </c>
      <c r="B16" s="104">
        <v>6750</v>
      </c>
      <c r="C16" s="104">
        <v>5625</v>
      </c>
      <c r="D16" s="104">
        <v>375</v>
      </c>
      <c r="E16" s="104">
        <v>5400</v>
      </c>
      <c r="F16" s="104">
        <v>2325</v>
      </c>
      <c r="G16" s="104">
        <v>5400</v>
      </c>
      <c r="H16" s="105">
        <f t="shared" si="0"/>
        <v>25875</v>
      </c>
      <c r="I16" s="104">
        <v>1500</v>
      </c>
      <c r="J16" s="104">
        <v>4934</v>
      </c>
      <c r="K16" s="112">
        <v>16875</v>
      </c>
      <c r="L16" s="112">
        <v>9000</v>
      </c>
      <c r="M16" s="104">
        <v>24425</v>
      </c>
      <c r="N16" s="104">
        <v>26617</v>
      </c>
      <c r="O16" s="108">
        <f t="shared" si="1"/>
        <v>83351</v>
      </c>
      <c r="P16" s="109">
        <f t="shared" si="2"/>
        <v>109226</v>
      </c>
      <c r="Q16" s="110">
        <f t="shared" si="3"/>
        <v>0.0016929558985809897</v>
      </c>
    </row>
    <row r="17" spans="1:17" ht="15" thickBot="1" thickTop="1">
      <c r="A17" s="119" t="s">
        <v>29</v>
      </c>
      <c r="B17" s="120">
        <f>SUM(B3:B16)</f>
        <v>4286862</v>
      </c>
      <c r="C17" s="120">
        <f aca="true" t="shared" si="4" ref="C17:H17">SUM(C3:C16)</f>
        <v>3946025</v>
      </c>
      <c r="D17" s="120">
        <f t="shared" si="4"/>
        <v>3371288</v>
      </c>
      <c r="E17" s="120">
        <f t="shared" si="4"/>
        <v>4190421</v>
      </c>
      <c r="F17" s="120">
        <f>SUM(F3:F16)</f>
        <v>5097405</v>
      </c>
      <c r="G17" s="120">
        <f t="shared" si="4"/>
        <v>5672001</v>
      </c>
      <c r="H17" s="121">
        <f t="shared" si="4"/>
        <v>26564002</v>
      </c>
      <c r="I17" s="120">
        <f>SUM(I3:I16)</f>
        <v>5901397</v>
      </c>
      <c r="J17" s="120">
        <f aca="true" t="shared" si="5" ref="J17:P17">SUM(J3:J16)</f>
        <v>5766365</v>
      </c>
      <c r="K17" s="120">
        <f t="shared" si="5"/>
        <v>5052547</v>
      </c>
      <c r="L17" s="120">
        <f t="shared" si="5"/>
        <v>5981097</v>
      </c>
      <c r="M17" s="120">
        <f t="shared" si="5"/>
        <v>5784318</v>
      </c>
      <c r="N17" s="120">
        <f>SUM(N3:N16)</f>
        <v>5932346</v>
      </c>
      <c r="O17" s="120">
        <f t="shared" si="5"/>
        <v>34418070</v>
      </c>
      <c r="P17" s="120">
        <f t="shared" si="5"/>
        <v>60982072</v>
      </c>
      <c r="Q17" s="140">
        <f t="shared" si="3"/>
        <v>0.9451958187619304</v>
      </c>
    </row>
    <row r="18" spans="1:17" ht="15" thickBot="1" thickTop="1">
      <c r="A18" s="123" t="s">
        <v>57</v>
      </c>
      <c r="B18" s="124"/>
      <c r="C18" s="124"/>
      <c r="D18" s="124"/>
      <c r="E18" s="124"/>
      <c r="F18" s="124"/>
      <c r="G18" s="124"/>
      <c r="H18" s="125"/>
      <c r="I18" s="124"/>
      <c r="J18" s="124"/>
      <c r="K18" s="126"/>
      <c r="L18" s="126"/>
      <c r="M18" s="124"/>
      <c r="N18" s="124"/>
      <c r="O18" s="124"/>
      <c r="P18" s="124"/>
      <c r="Q18" s="110"/>
    </row>
    <row r="19" spans="1:17" ht="15" thickBot="1" thickTop="1">
      <c r="A19" s="111" t="s">
        <v>30</v>
      </c>
      <c r="B19" s="104">
        <v>1789</v>
      </c>
      <c r="C19" s="104">
        <v>3135</v>
      </c>
      <c r="D19" s="104">
        <v>31237</v>
      </c>
      <c r="E19" s="104">
        <v>2831</v>
      </c>
      <c r="F19" s="104">
        <v>32749</v>
      </c>
      <c r="G19" s="104">
        <v>18254</v>
      </c>
      <c r="H19" s="105">
        <f aca="true" t="shared" si="6" ref="H19:H26">SUM(B19:G19)</f>
        <v>89995</v>
      </c>
      <c r="I19" s="104">
        <v>4035</v>
      </c>
      <c r="J19" s="104">
        <v>13635</v>
      </c>
      <c r="K19" s="104">
        <v>13919</v>
      </c>
      <c r="L19" s="104">
        <v>145</v>
      </c>
      <c r="M19" s="104">
        <v>9769</v>
      </c>
      <c r="N19" s="104">
        <v>35839</v>
      </c>
      <c r="O19" s="108">
        <f aca="true" t="shared" si="7" ref="O19:O25">SUM(I19:N19)</f>
        <v>77342</v>
      </c>
      <c r="P19" s="109">
        <f aca="true" t="shared" si="8" ref="P19:P25">SUM(H19+O19)</f>
        <v>167337</v>
      </c>
      <c r="Q19" s="110">
        <f t="shared" si="3"/>
        <v>0.002593651339432434</v>
      </c>
    </row>
    <row r="20" spans="1:17" ht="15" thickBot="1" thickTop="1">
      <c r="A20" s="111" t="s">
        <v>21</v>
      </c>
      <c r="B20" s="104">
        <v>0</v>
      </c>
      <c r="C20" s="104">
        <v>74845</v>
      </c>
      <c r="D20" s="104">
        <v>25910</v>
      </c>
      <c r="E20" s="104">
        <v>51470</v>
      </c>
      <c r="F20" s="104">
        <v>23015</v>
      </c>
      <c r="G20" s="104">
        <v>0</v>
      </c>
      <c r="H20" s="105">
        <f t="shared" si="6"/>
        <v>175240</v>
      </c>
      <c r="I20" s="104">
        <v>25890</v>
      </c>
      <c r="J20" s="104">
        <v>0</v>
      </c>
      <c r="K20" s="104">
        <v>48935</v>
      </c>
      <c r="L20" s="104">
        <v>25915</v>
      </c>
      <c r="M20" s="104">
        <v>25915</v>
      </c>
      <c r="N20" s="104">
        <v>19180</v>
      </c>
      <c r="O20" s="108">
        <f t="shared" si="7"/>
        <v>145835</v>
      </c>
      <c r="P20" s="109">
        <f t="shared" si="8"/>
        <v>321075</v>
      </c>
      <c r="Q20" s="110">
        <f t="shared" si="3"/>
        <v>0.0049765240431480715</v>
      </c>
    </row>
    <row r="21" spans="1:17" ht="15" thickBot="1" thickTop="1">
      <c r="A21" s="128" t="s">
        <v>31</v>
      </c>
      <c r="B21" s="129">
        <v>72034</v>
      </c>
      <c r="C21" s="130">
        <v>149398</v>
      </c>
      <c r="D21" s="115">
        <v>276165</v>
      </c>
      <c r="E21" s="115">
        <v>119933</v>
      </c>
      <c r="F21" s="115">
        <v>341934</v>
      </c>
      <c r="G21" s="115">
        <v>173204</v>
      </c>
      <c r="H21" s="105">
        <f t="shared" si="6"/>
        <v>1132668</v>
      </c>
      <c r="I21" s="115">
        <v>289430</v>
      </c>
      <c r="J21" s="115">
        <v>237200</v>
      </c>
      <c r="K21" s="115">
        <v>253103</v>
      </c>
      <c r="L21" s="115">
        <v>277334</v>
      </c>
      <c r="M21" s="115">
        <v>239933</v>
      </c>
      <c r="N21" s="115">
        <v>223984</v>
      </c>
      <c r="O21" s="108">
        <f t="shared" si="7"/>
        <v>1520984</v>
      </c>
      <c r="P21" s="109">
        <f t="shared" si="8"/>
        <v>2653652</v>
      </c>
      <c r="Q21" s="110">
        <f t="shared" si="3"/>
        <v>0.04113046166829547</v>
      </c>
    </row>
    <row r="22" spans="1:17" ht="15" thickBot="1" thickTop="1">
      <c r="A22" s="103" t="s">
        <v>27</v>
      </c>
      <c r="B22" s="104">
        <v>316</v>
      </c>
      <c r="C22" s="104">
        <v>0</v>
      </c>
      <c r="D22" s="104">
        <v>2580</v>
      </c>
      <c r="E22" s="104">
        <v>482</v>
      </c>
      <c r="F22" s="104">
        <v>5288</v>
      </c>
      <c r="G22" s="104">
        <v>0</v>
      </c>
      <c r="H22" s="105">
        <f t="shared" si="6"/>
        <v>8666</v>
      </c>
      <c r="I22" s="104">
        <v>0</v>
      </c>
      <c r="J22" s="104">
        <v>0</v>
      </c>
      <c r="K22" s="104">
        <v>0</v>
      </c>
      <c r="L22" s="104">
        <v>0</v>
      </c>
      <c r="M22" s="104">
        <v>19165</v>
      </c>
      <c r="N22" s="104">
        <v>9382</v>
      </c>
      <c r="O22" s="108">
        <f t="shared" si="7"/>
        <v>28547</v>
      </c>
      <c r="P22" s="109">
        <f t="shared" si="8"/>
        <v>37213</v>
      </c>
      <c r="Q22" s="110">
        <f t="shared" si="3"/>
        <v>0.0005767854526751357</v>
      </c>
    </row>
    <row r="23" spans="1:17" ht="15" thickBot="1" thickTop="1">
      <c r="A23" s="117" t="s">
        <v>32</v>
      </c>
      <c r="B23" s="115">
        <v>38326</v>
      </c>
      <c r="C23" s="115">
        <v>29328</v>
      </c>
      <c r="D23" s="115">
        <v>6663</v>
      </c>
      <c r="E23" s="115">
        <v>16911</v>
      </c>
      <c r="F23" s="115">
        <v>4502</v>
      </c>
      <c r="G23" s="115">
        <v>0</v>
      </c>
      <c r="H23" s="105">
        <f t="shared" si="6"/>
        <v>95730</v>
      </c>
      <c r="I23" s="115">
        <v>21871</v>
      </c>
      <c r="J23" s="115">
        <v>14763</v>
      </c>
      <c r="K23" s="115">
        <v>19737</v>
      </c>
      <c r="L23" s="115">
        <v>60089</v>
      </c>
      <c r="M23" s="115">
        <v>69033</v>
      </c>
      <c r="N23" s="115">
        <v>48798</v>
      </c>
      <c r="O23" s="108">
        <f t="shared" si="7"/>
        <v>234291</v>
      </c>
      <c r="P23" s="109">
        <f t="shared" si="8"/>
        <v>330021</v>
      </c>
      <c r="Q23" s="110">
        <f t="shared" si="3"/>
        <v>0.005115183185373417</v>
      </c>
    </row>
    <row r="24" spans="1:17" ht="15" thickBot="1" thickTop="1">
      <c r="A24" s="111" t="s">
        <v>25</v>
      </c>
      <c r="B24" s="104">
        <v>0</v>
      </c>
      <c r="C24" s="106">
        <v>6096</v>
      </c>
      <c r="D24" s="104">
        <v>0</v>
      </c>
      <c r="E24" s="104">
        <v>0</v>
      </c>
      <c r="F24" s="104">
        <v>0</v>
      </c>
      <c r="G24" s="104">
        <v>6762</v>
      </c>
      <c r="H24" s="105">
        <f t="shared" si="6"/>
        <v>12858</v>
      </c>
      <c r="I24" s="104">
        <v>86</v>
      </c>
      <c r="J24" s="104">
        <v>86</v>
      </c>
      <c r="K24" s="104">
        <v>0</v>
      </c>
      <c r="L24" s="104">
        <v>13524</v>
      </c>
      <c r="M24" s="104">
        <v>0</v>
      </c>
      <c r="N24" s="104">
        <v>0</v>
      </c>
      <c r="O24" s="108">
        <f t="shared" si="7"/>
        <v>13696</v>
      </c>
      <c r="P24" s="109">
        <f t="shared" si="8"/>
        <v>26554</v>
      </c>
      <c r="Q24" s="110">
        <f t="shared" si="3"/>
        <v>0.00041157554914507166</v>
      </c>
    </row>
    <row r="25" spans="1:17" ht="15" thickBot="1" thickTop="1">
      <c r="A25" s="111" t="s">
        <v>26</v>
      </c>
      <c r="B25" s="104">
        <v>0</v>
      </c>
      <c r="C25" s="131">
        <v>0</v>
      </c>
      <c r="D25" s="104">
        <v>0</v>
      </c>
      <c r="E25" s="104">
        <v>0</v>
      </c>
      <c r="F25" s="104">
        <v>0</v>
      </c>
      <c r="G25" s="104">
        <v>0</v>
      </c>
      <c r="H25" s="105">
        <f t="shared" si="6"/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8">
        <f t="shared" si="7"/>
        <v>0</v>
      </c>
      <c r="P25" s="109">
        <f t="shared" si="8"/>
        <v>0</v>
      </c>
      <c r="Q25" s="110">
        <f t="shared" si="3"/>
        <v>0</v>
      </c>
    </row>
    <row r="26" spans="1:17" ht="15" thickBot="1" thickTop="1">
      <c r="A26" s="119" t="s">
        <v>33</v>
      </c>
      <c r="B26" s="120">
        <f aca="true" t="shared" si="9" ref="B26:G26">SUM(B19:B25)</f>
        <v>112465</v>
      </c>
      <c r="C26" s="120">
        <f t="shared" si="9"/>
        <v>262802</v>
      </c>
      <c r="D26" s="120">
        <f t="shared" si="9"/>
        <v>342555</v>
      </c>
      <c r="E26" s="120">
        <f t="shared" si="9"/>
        <v>191627</v>
      </c>
      <c r="F26" s="120">
        <f t="shared" si="9"/>
        <v>407488</v>
      </c>
      <c r="G26" s="120">
        <f t="shared" si="9"/>
        <v>198220</v>
      </c>
      <c r="H26" s="121">
        <f t="shared" si="6"/>
        <v>1515157</v>
      </c>
      <c r="I26" s="120">
        <f aca="true" t="shared" si="10" ref="I26:P26">SUM(I19:I25)</f>
        <v>341312</v>
      </c>
      <c r="J26" s="120">
        <f t="shared" si="10"/>
        <v>265684</v>
      </c>
      <c r="K26" s="120">
        <f t="shared" si="10"/>
        <v>335694</v>
      </c>
      <c r="L26" s="120">
        <f t="shared" si="10"/>
        <v>377007</v>
      </c>
      <c r="M26" s="120">
        <f t="shared" si="10"/>
        <v>363815</v>
      </c>
      <c r="N26" s="120">
        <f t="shared" si="10"/>
        <v>337183</v>
      </c>
      <c r="O26" s="120">
        <f t="shared" si="10"/>
        <v>2020695</v>
      </c>
      <c r="P26" s="120">
        <f t="shared" si="10"/>
        <v>3535852</v>
      </c>
      <c r="Q26" s="122">
        <f>SUM(P26/P28)</f>
        <v>0.05480418123806959</v>
      </c>
    </row>
    <row r="27" spans="1:17" ht="15" thickBot="1" thickTop="1">
      <c r="A27" s="132"/>
      <c r="B27" s="106"/>
      <c r="C27" s="106"/>
      <c r="D27" s="106"/>
      <c r="E27" s="106"/>
      <c r="F27" s="106"/>
      <c r="G27" s="106"/>
      <c r="H27" s="133"/>
      <c r="I27" s="106"/>
      <c r="J27" s="106"/>
      <c r="K27" s="132"/>
      <c r="L27" s="132"/>
      <c r="M27" s="106"/>
      <c r="N27" s="106"/>
      <c r="O27" s="106"/>
      <c r="P27" s="106"/>
      <c r="Q27" s="134"/>
    </row>
    <row r="28" spans="1:17" ht="15" thickBot="1" thickTop="1">
      <c r="A28" s="135" t="s">
        <v>34</v>
      </c>
      <c r="B28" s="136">
        <f>SUM(B17+B26)</f>
        <v>4399327</v>
      </c>
      <c r="C28" s="136">
        <f aca="true" t="shared" si="11" ref="C28:J28">SUM(C17+C26)</f>
        <v>4208827</v>
      </c>
      <c r="D28" s="136">
        <f t="shared" si="11"/>
        <v>3713843</v>
      </c>
      <c r="E28" s="136">
        <f t="shared" si="11"/>
        <v>4382048</v>
      </c>
      <c r="F28" s="136">
        <f t="shared" si="11"/>
        <v>5504893</v>
      </c>
      <c r="G28" s="136">
        <f t="shared" si="11"/>
        <v>5870221</v>
      </c>
      <c r="H28" s="137">
        <f t="shared" si="11"/>
        <v>28079159</v>
      </c>
      <c r="I28" s="136">
        <f t="shared" si="11"/>
        <v>6242709</v>
      </c>
      <c r="J28" s="136">
        <f t="shared" si="11"/>
        <v>6032049</v>
      </c>
      <c r="K28" s="136">
        <f>SUM(K17,K26)</f>
        <v>5388241</v>
      </c>
      <c r="L28" s="136">
        <f>+L17+L26</f>
        <v>6358104</v>
      </c>
      <c r="M28" s="136">
        <f>SUM(M17+M26)</f>
        <v>6148133</v>
      </c>
      <c r="N28" s="136">
        <f>SUM(N17+N26)</f>
        <v>6269529</v>
      </c>
      <c r="O28" s="136">
        <f>SUM(O17+O26)</f>
        <v>36438765</v>
      </c>
      <c r="P28" s="136">
        <f>SUM(P17+P26)</f>
        <v>64517924</v>
      </c>
      <c r="Q28" s="138">
        <v>1</v>
      </c>
    </row>
    <row r="29" ht="12.75" thickTop="1"/>
  </sheetData>
  <sheetProtection/>
  <printOptions/>
  <pageMargins left="0" right="0" top="2.3228346456692917" bottom="0.1968503937007874" header="0.11811023622047245" footer="0"/>
  <pageSetup horizontalDpi="600" verticalDpi="600" orientation="landscape" paperSize="9" scale="76" r:id="rId1"/>
  <headerFooter>
    <oddHeader>&amp;C&amp;"Arial,Negrita"&amp;28EXPEDICION DE VALORES PARA VINOS NACIONALES E IMPORTADOS AÑO 2018 (expresado en litros)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O31" sqref="O31"/>
    </sheetView>
  </sheetViews>
  <sheetFormatPr defaultColWidth="11.421875" defaultRowHeight="12.75"/>
  <cols>
    <col min="1" max="1" width="19.28125" style="0" customWidth="1"/>
    <col min="2" max="5" width="10.140625" style="0" customWidth="1"/>
    <col min="6" max="6" width="10.57421875" style="0" customWidth="1"/>
    <col min="7" max="7" width="10.140625" style="0" customWidth="1"/>
    <col min="8" max="8" width="11.28125" style="0" customWidth="1"/>
    <col min="9" max="14" width="10.140625" style="0" customWidth="1"/>
    <col min="15" max="16" width="11.28125" style="0" customWidth="1"/>
    <col min="17" max="17" width="10.140625" style="0" customWidth="1"/>
  </cols>
  <sheetData>
    <row r="1" spans="1:17" ht="15" thickBot="1" thickTop="1">
      <c r="A1" s="91"/>
      <c r="B1" s="92" t="s">
        <v>0</v>
      </c>
      <c r="C1" s="92" t="s">
        <v>72</v>
      </c>
      <c r="D1" s="92" t="s">
        <v>2</v>
      </c>
      <c r="E1" s="92" t="s">
        <v>3</v>
      </c>
      <c r="F1" s="92" t="s">
        <v>4</v>
      </c>
      <c r="G1" s="92" t="s">
        <v>5</v>
      </c>
      <c r="H1" s="93" t="s">
        <v>63</v>
      </c>
      <c r="I1" s="92" t="s">
        <v>7</v>
      </c>
      <c r="J1" s="92" t="s">
        <v>8</v>
      </c>
      <c r="K1" s="92" t="s">
        <v>73</v>
      </c>
      <c r="L1" s="92" t="s">
        <v>74</v>
      </c>
      <c r="M1" s="94" t="s">
        <v>75</v>
      </c>
      <c r="N1" s="92" t="s">
        <v>76</v>
      </c>
      <c r="O1" s="95" t="s">
        <v>71</v>
      </c>
      <c r="P1" s="95" t="s">
        <v>14</v>
      </c>
      <c r="Q1" s="95" t="s">
        <v>78</v>
      </c>
    </row>
    <row r="2" spans="1:17" ht="15" thickBot="1" thickTop="1">
      <c r="A2" s="96" t="s">
        <v>56</v>
      </c>
      <c r="B2" s="97"/>
      <c r="C2" s="98"/>
      <c r="D2" s="98"/>
      <c r="E2" s="98"/>
      <c r="F2" s="98"/>
      <c r="G2" s="98"/>
      <c r="H2" s="99" t="s">
        <v>77</v>
      </c>
      <c r="I2" s="100"/>
      <c r="J2" s="139"/>
      <c r="K2" s="98"/>
      <c r="L2" s="98"/>
      <c r="M2" s="98"/>
      <c r="N2" s="98"/>
      <c r="O2" s="101" t="s">
        <v>77</v>
      </c>
      <c r="P2" s="102"/>
      <c r="Q2" s="102"/>
    </row>
    <row r="3" spans="1:17" ht="15" thickBot="1" thickTop="1">
      <c r="A3" s="103" t="s">
        <v>16</v>
      </c>
      <c r="B3" s="104">
        <v>1483950</v>
      </c>
      <c r="C3" s="104">
        <v>1520100</v>
      </c>
      <c r="D3" s="104">
        <v>2035100</v>
      </c>
      <c r="E3" s="104">
        <v>1659900</v>
      </c>
      <c r="F3" s="104">
        <v>1840650</v>
      </c>
      <c r="G3" s="104">
        <v>1959950</v>
      </c>
      <c r="H3" s="105">
        <f aca="true" t="shared" si="0" ref="H3:H16">SUM(B3:G3)</f>
        <v>10499650</v>
      </c>
      <c r="I3" s="104">
        <v>1717200</v>
      </c>
      <c r="J3" s="104">
        <v>1908900</v>
      </c>
      <c r="K3" s="107">
        <v>1806680</v>
      </c>
      <c r="L3" s="107">
        <v>2006450</v>
      </c>
      <c r="M3" s="104">
        <v>1866500</v>
      </c>
      <c r="N3" s="104">
        <v>1952550</v>
      </c>
      <c r="O3" s="108">
        <f aca="true" t="shared" si="1" ref="O3:O16">SUM(I3:N3)</f>
        <v>11258280</v>
      </c>
      <c r="P3" s="109">
        <f aca="true" t="shared" si="2" ref="P3:P16">SUM(H3+O3)</f>
        <v>21757930</v>
      </c>
      <c r="Q3" s="110">
        <f>SUM(P3/$P$28)</f>
        <v>0.33635819644395987</v>
      </c>
    </row>
    <row r="4" spans="1:17" ht="15" thickBot="1" thickTop="1">
      <c r="A4" s="103" t="s">
        <v>17</v>
      </c>
      <c r="B4" s="104">
        <v>294700</v>
      </c>
      <c r="C4" s="104">
        <v>392160</v>
      </c>
      <c r="D4" s="104">
        <v>509550</v>
      </c>
      <c r="E4" s="104">
        <v>419822</v>
      </c>
      <c r="F4" s="104">
        <v>516300</v>
      </c>
      <c r="G4" s="104">
        <v>389067</v>
      </c>
      <c r="H4" s="105">
        <f t="shared" si="0"/>
        <v>2521599</v>
      </c>
      <c r="I4" s="104">
        <v>513172</v>
      </c>
      <c r="J4" s="104">
        <v>487800</v>
      </c>
      <c r="K4" s="107">
        <v>358017</v>
      </c>
      <c r="L4" s="107">
        <v>485550</v>
      </c>
      <c r="M4" s="104">
        <v>406850</v>
      </c>
      <c r="N4" s="104">
        <v>540300</v>
      </c>
      <c r="O4" s="108">
        <f t="shared" si="1"/>
        <v>2791689</v>
      </c>
      <c r="P4" s="109">
        <f t="shared" si="2"/>
        <v>5313288</v>
      </c>
      <c r="Q4" s="110">
        <f aca="true" t="shared" si="3" ref="Q4:Q25">SUM(P4/$P$28)</f>
        <v>0.08213869466752281</v>
      </c>
    </row>
    <row r="5" spans="1:17" ht="15" thickBot="1" thickTop="1">
      <c r="A5" s="111" t="s">
        <v>18</v>
      </c>
      <c r="B5" s="104">
        <v>321360</v>
      </c>
      <c r="C5" s="104">
        <v>373653</v>
      </c>
      <c r="D5" s="104">
        <v>374073</v>
      </c>
      <c r="E5" s="104">
        <v>444198</v>
      </c>
      <c r="F5" s="104">
        <v>437160</v>
      </c>
      <c r="G5" s="104">
        <v>400140</v>
      </c>
      <c r="H5" s="105">
        <f t="shared" si="0"/>
        <v>2350584</v>
      </c>
      <c r="I5" s="104">
        <v>385980</v>
      </c>
      <c r="J5" s="104">
        <v>430440</v>
      </c>
      <c r="K5" s="112">
        <v>384570</v>
      </c>
      <c r="L5" s="112">
        <v>352110</v>
      </c>
      <c r="M5" s="104">
        <v>405084</v>
      </c>
      <c r="N5" s="104">
        <v>478380</v>
      </c>
      <c r="O5" s="108">
        <f t="shared" si="1"/>
        <v>2436564</v>
      </c>
      <c r="P5" s="109">
        <f t="shared" si="2"/>
        <v>4787148</v>
      </c>
      <c r="Q5" s="110">
        <f t="shared" si="3"/>
        <v>0.07400503942196292</v>
      </c>
    </row>
    <row r="6" spans="1:17" ht="15" thickBot="1" thickTop="1">
      <c r="A6" s="113" t="s">
        <v>19</v>
      </c>
      <c r="B6" s="104">
        <v>163249</v>
      </c>
      <c r="C6" s="104">
        <v>190324</v>
      </c>
      <c r="D6" s="104">
        <v>205475</v>
      </c>
      <c r="E6" s="104">
        <v>206530</v>
      </c>
      <c r="F6" s="104">
        <v>332276</v>
      </c>
      <c r="G6" s="104">
        <v>323700</v>
      </c>
      <c r="H6" s="105">
        <f t="shared" si="0"/>
        <v>1421554</v>
      </c>
      <c r="I6" s="104">
        <v>349330</v>
      </c>
      <c r="J6" s="104">
        <v>276581</v>
      </c>
      <c r="K6" s="107">
        <v>283039</v>
      </c>
      <c r="L6" s="107">
        <v>345198</v>
      </c>
      <c r="M6" s="107">
        <v>354365</v>
      </c>
      <c r="N6" s="104">
        <v>310700</v>
      </c>
      <c r="O6" s="108">
        <f t="shared" si="1"/>
        <v>1919213</v>
      </c>
      <c r="P6" s="109">
        <f t="shared" si="2"/>
        <v>3340767</v>
      </c>
      <c r="Q6" s="110">
        <f t="shared" si="3"/>
        <v>0.0516452788872608</v>
      </c>
    </row>
    <row r="7" spans="1:17" ht="15" thickBot="1" thickTop="1">
      <c r="A7" s="103" t="s">
        <v>20</v>
      </c>
      <c r="B7" s="104">
        <v>23050</v>
      </c>
      <c r="C7" s="104">
        <v>23800</v>
      </c>
      <c r="D7" s="104">
        <v>23550</v>
      </c>
      <c r="E7" s="104">
        <v>18950</v>
      </c>
      <c r="F7" s="104">
        <v>37200</v>
      </c>
      <c r="G7" s="104">
        <v>48200</v>
      </c>
      <c r="H7" s="105">
        <f t="shared" si="0"/>
        <v>174750</v>
      </c>
      <c r="I7" s="104">
        <v>68100</v>
      </c>
      <c r="J7" s="104">
        <v>36450</v>
      </c>
      <c r="K7" s="107">
        <v>24200</v>
      </c>
      <c r="L7" s="107">
        <v>42100</v>
      </c>
      <c r="M7" s="104">
        <v>33300</v>
      </c>
      <c r="N7" s="104">
        <v>40400</v>
      </c>
      <c r="O7" s="108">
        <f t="shared" si="1"/>
        <v>244550</v>
      </c>
      <c r="P7" s="109">
        <f t="shared" si="2"/>
        <v>419300</v>
      </c>
      <c r="Q7" s="110">
        <f t="shared" si="3"/>
        <v>0.00648200411385423</v>
      </c>
    </row>
    <row r="8" spans="1:17" ht="15" thickBot="1" thickTop="1">
      <c r="A8" s="103" t="s">
        <v>21</v>
      </c>
      <c r="B8" s="104">
        <v>1825000</v>
      </c>
      <c r="C8" s="104">
        <v>984000</v>
      </c>
      <c r="D8" s="104">
        <v>542000</v>
      </c>
      <c r="E8" s="104">
        <v>641000</v>
      </c>
      <c r="F8" s="104">
        <v>1161000</v>
      </c>
      <c r="G8" s="104">
        <v>2034825</v>
      </c>
      <c r="H8" s="105">
        <f t="shared" si="0"/>
        <v>7187825</v>
      </c>
      <c r="I8" s="104">
        <v>1608000</v>
      </c>
      <c r="J8" s="104">
        <v>1989100</v>
      </c>
      <c r="K8" s="107">
        <v>2048000</v>
      </c>
      <c r="L8" s="107">
        <v>2560000</v>
      </c>
      <c r="M8" s="104">
        <v>2067000</v>
      </c>
      <c r="N8" s="104">
        <v>1837000</v>
      </c>
      <c r="O8" s="108">
        <f t="shared" si="1"/>
        <v>12109100</v>
      </c>
      <c r="P8" s="109">
        <f t="shared" si="2"/>
        <v>19296925</v>
      </c>
      <c r="Q8" s="110">
        <f t="shared" si="3"/>
        <v>0.29831325360061184</v>
      </c>
    </row>
    <row r="9" spans="1:17" ht="15" thickBot="1" thickTop="1">
      <c r="A9" s="103" t="s">
        <v>22</v>
      </c>
      <c r="B9" s="104">
        <v>16688</v>
      </c>
      <c r="C9" s="104">
        <v>12939</v>
      </c>
      <c r="D9" s="104">
        <v>15676</v>
      </c>
      <c r="E9" s="104">
        <v>10661</v>
      </c>
      <c r="F9" s="104">
        <v>24200</v>
      </c>
      <c r="G9" s="104">
        <v>22336</v>
      </c>
      <c r="H9" s="105">
        <f t="shared" si="0"/>
        <v>102500</v>
      </c>
      <c r="I9" s="104">
        <v>22912</v>
      </c>
      <c r="J9" s="104">
        <v>21412</v>
      </c>
      <c r="K9" s="107">
        <v>30450</v>
      </c>
      <c r="L9" s="107">
        <v>84152</v>
      </c>
      <c r="M9" s="104">
        <v>145490</v>
      </c>
      <c r="N9" s="104">
        <v>136389</v>
      </c>
      <c r="O9" s="108">
        <f t="shared" si="1"/>
        <v>440805</v>
      </c>
      <c r="P9" s="109">
        <f t="shared" si="2"/>
        <v>543305</v>
      </c>
      <c r="Q9" s="110">
        <f t="shared" si="3"/>
        <v>0.0083990108396794</v>
      </c>
    </row>
    <row r="10" spans="1:17" ht="15" thickBot="1" thickTop="1">
      <c r="A10" s="111" t="s">
        <v>23</v>
      </c>
      <c r="B10" s="104">
        <v>5675</v>
      </c>
      <c r="C10" s="104">
        <v>3437</v>
      </c>
      <c r="D10" s="104">
        <v>3950</v>
      </c>
      <c r="E10" s="104">
        <v>4091</v>
      </c>
      <c r="F10" s="104">
        <v>665</v>
      </c>
      <c r="G10" s="104">
        <v>412</v>
      </c>
      <c r="H10" s="105">
        <f t="shared" si="0"/>
        <v>18230</v>
      </c>
      <c r="I10" s="104">
        <v>937</v>
      </c>
      <c r="J10" s="104">
        <v>543</v>
      </c>
      <c r="K10" s="112">
        <v>4062</v>
      </c>
      <c r="L10" s="112">
        <v>5262</v>
      </c>
      <c r="M10" s="104">
        <v>1868</v>
      </c>
      <c r="N10" s="104">
        <v>4376</v>
      </c>
      <c r="O10" s="108">
        <f t="shared" si="1"/>
        <v>17048</v>
      </c>
      <c r="P10" s="109">
        <f t="shared" si="2"/>
        <v>35278</v>
      </c>
      <c r="Q10" s="110">
        <f t="shared" si="3"/>
        <v>0.0005453664229156918</v>
      </c>
    </row>
    <row r="11" spans="1:17" ht="15" thickBot="1" thickTop="1">
      <c r="A11" s="114" t="s">
        <v>24</v>
      </c>
      <c r="B11" s="115">
        <v>209380</v>
      </c>
      <c r="C11" s="115">
        <v>167188</v>
      </c>
      <c r="D11" s="115">
        <v>276802</v>
      </c>
      <c r="E11" s="115">
        <v>291818</v>
      </c>
      <c r="F11" s="115">
        <v>488977</v>
      </c>
      <c r="G11" s="115">
        <v>467089</v>
      </c>
      <c r="H11" s="105">
        <f t="shared" si="0"/>
        <v>1901254</v>
      </c>
      <c r="I11" s="115">
        <v>355684</v>
      </c>
      <c r="J11" s="115">
        <v>473520</v>
      </c>
      <c r="K11" s="116">
        <v>360495</v>
      </c>
      <c r="L11" s="116">
        <v>487301</v>
      </c>
      <c r="M11" s="115">
        <v>545106</v>
      </c>
      <c r="N11" s="115">
        <v>458176</v>
      </c>
      <c r="O11" s="108">
        <f t="shared" si="1"/>
        <v>2680282</v>
      </c>
      <c r="P11" s="109">
        <f t="shared" si="2"/>
        <v>4581536</v>
      </c>
      <c r="Q11" s="110">
        <f t="shared" si="3"/>
        <v>0.07082646124438649</v>
      </c>
    </row>
    <row r="12" spans="1:17" ht="15" thickBot="1" thickTop="1">
      <c r="A12" s="111" t="s">
        <v>25</v>
      </c>
      <c r="B12" s="104">
        <v>2200</v>
      </c>
      <c r="C12" s="104">
        <v>61648</v>
      </c>
      <c r="D12" s="104">
        <v>45175</v>
      </c>
      <c r="E12" s="104">
        <v>3400</v>
      </c>
      <c r="F12" s="104">
        <v>60820</v>
      </c>
      <c r="G12" s="104">
        <v>36516</v>
      </c>
      <c r="H12" s="105">
        <f t="shared" si="0"/>
        <v>209759</v>
      </c>
      <c r="I12" s="104">
        <v>64894</v>
      </c>
      <c r="J12" s="104">
        <v>90164</v>
      </c>
      <c r="K12" s="112">
        <v>27700</v>
      </c>
      <c r="L12" s="112">
        <v>70190</v>
      </c>
      <c r="M12" s="104">
        <v>47500</v>
      </c>
      <c r="N12" s="104">
        <v>105451</v>
      </c>
      <c r="O12" s="108">
        <f t="shared" si="1"/>
        <v>405899</v>
      </c>
      <c r="P12" s="109">
        <f t="shared" si="2"/>
        <v>615658</v>
      </c>
      <c r="Q12" s="110">
        <f t="shared" si="3"/>
        <v>0.009517523703141588</v>
      </c>
    </row>
    <row r="13" spans="1:17" ht="15" thickBot="1" thickTop="1">
      <c r="A13" s="111" t="s">
        <v>26</v>
      </c>
      <c r="B13" s="104">
        <v>0</v>
      </c>
      <c r="C13" s="104">
        <v>17000</v>
      </c>
      <c r="D13" s="104">
        <v>0</v>
      </c>
      <c r="E13" s="104">
        <v>70000</v>
      </c>
      <c r="F13" s="104">
        <v>506</v>
      </c>
      <c r="G13" s="104">
        <v>45000</v>
      </c>
      <c r="H13" s="105">
        <f t="shared" si="0"/>
        <v>132506</v>
      </c>
      <c r="I13" s="104">
        <v>22750</v>
      </c>
      <c r="J13" s="104">
        <v>0</v>
      </c>
      <c r="K13" s="112">
        <v>0</v>
      </c>
      <c r="L13" s="112">
        <v>0</v>
      </c>
      <c r="M13" s="104">
        <v>38820</v>
      </c>
      <c r="N13" s="104">
        <v>6270</v>
      </c>
      <c r="O13" s="108">
        <f t="shared" si="1"/>
        <v>67840</v>
      </c>
      <c r="P13" s="109">
        <f t="shared" si="2"/>
        <v>200346</v>
      </c>
      <c r="Q13" s="110">
        <f t="shared" si="3"/>
        <v>0.0030971705132226083</v>
      </c>
    </row>
    <row r="14" spans="1:17" ht="15" thickBot="1" thickTop="1">
      <c r="A14" s="117" t="s">
        <v>27</v>
      </c>
      <c r="B14" s="115">
        <v>2980</v>
      </c>
      <c r="C14" s="115">
        <v>4242</v>
      </c>
      <c r="D14" s="115">
        <v>4167</v>
      </c>
      <c r="E14" s="115">
        <v>300</v>
      </c>
      <c r="F14" s="115">
        <v>4920</v>
      </c>
      <c r="G14" s="115">
        <v>-1362</v>
      </c>
      <c r="H14" s="105">
        <f t="shared" si="0"/>
        <v>15247</v>
      </c>
      <c r="I14" s="115">
        <v>2980</v>
      </c>
      <c r="J14" s="115">
        <v>6800</v>
      </c>
      <c r="K14" s="118">
        <v>4703</v>
      </c>
      <c r="L14" s="118">
        <v>6700</v>
      </c>
      <c r="M14" s="115">
        <v>8752</v>
      </c>
      <c r="N14" s="115">
        <v>9458</v>
      </c>
      <c r="O14" s="108">
        <f t="shared" si="1"/>
        <v>39393</v>
      </c>
      <c r="P14" s="109">
        <f t="shared" si="2"/>
        <v>54640</v>
      </c>
      <c r="Q14" s="110">
        <f t="shared" si="3"/>
        <v>0.0008446856779894947</v>
      </c>
    </row>
    <row r="15" spans="1:17" ht="15" thickBot="1" thickTop="1">
      <c r="A15" s="111" t="s">
        <v>58</v>
      </c>
      <c r="B15" s="104">
        <v>1875</v>
      </c>
      <c r="C15" s="104">
        <v>1600</v>
      </c>
      <c r="D15" s="104">
        <v>2125</v>
      </c>
      <c r="E15" s="104">
        <v>1155</v>
      </c>
      <c r="F15" s="104">
        <v>2669</v>
      </c>
      <c r="G15" s="104">
        <v>4350</v>
      </c>
      <c r="H15" s="105">
        <f t="shared" si="0"/>
        <v>13774</v>
      </c>
      <c r="I15" s="104">
        <v>3360</v>
      </c>
      <c r="J15" s="104">
        <v>3805</v>
      </c>
      <c r="K15" s="112">
        <v>1460</v>
      </c>
      <c r="L15" s="112">
        <v>1805</v>
      </c>
      <c r="M15" s="104">
        <v>4500</v>
      </c>
      <c r="N15" s="104">
        <v>10575</v>
      </c>
      <c r="O15" s="108">
        <f t="shared" si="1"/>
        <v>25505</v>
      </c>
      <c r="P15" s="109">
        <f t="shared" si="2"/>
        <v>39279</v>
      </c>
      <c r="Q15" s="110">
        <f t="shared" si="3"/>
        <v>0.0006072183152589562</v>
      </c>
    </row>
    <row r="16" spans="1:17" ht="15" thickBot="1" thickTop="1">
      <c r="A16" s="111" t="s">
        <v>54</v>
      </c>
      <c r="B16" s="104">
        <v>3150</v>
      </c>
      <c r="C16" s="104">
        <v>2625</v>
      </c>
      <c r="D16" s="104">
        <v>2400</v>
      </c>
      <c r="E16" s="104">
        <v>1275</v>
      </c>
      <c r="F16" s="104">
        <v>11437</v>
      </c>
      <c r="G16" s="104">
        <v>750</v>
      </c>
      <c r="H16" s="105">
        <f t="shared" si="0"/>
        <v>21637</v>
      </c>
      <c r="I16" s="104">
        <v>2400</v>
      </c>
      <c r="J16" s="104">
        <v>6375</v>
      </c>
      <c r="K16" s="112">
        <v>12745</v>
      </c>
      <c r="L16" s="112">
        <v>12150</v>
      </c>
      <c r="M16" s="104">
        <v>26198</v>
      </c>
      <c r="N16" s="104">
        <v>33356</v>
      </c>
      <c r="O16" s="108">
        <f t="shared" si="1"/>
        <v>93224</v>
      </c>
      <c r="P16" s="109">
        <f t="shared" si="2"/>
        <v>114861</v>
      </c>
      <c r="Q16" s="110">
        <f t="shared" si="3"/>
        <v>0.0017756486394500614</v>
      </c>
    </row>
    <row r="17" spans="1:17" ht="15" thickBot="1" thickTop="1">
      <c r="A17" s="119" t="s">
        <v>29</v>
      </c>
      <c r="B17" s="120">
        <f>SUM(B3:B16)</f>
        <v>4353257</v>
      </c>
      <c r="C17" s="120">
        <f aca="true" t="shared" si="4" ref="C17:H17">SUM(C3:C16)</f>
        <v>3754716</v>
      </c>
      <c r="D17" s="120">
        <f t="shared" si="4"/>
        <v>4040043</v>
      </c>
      <c r="E17" s="120">
        <f t="shared" si="4"/>
        <v>3773100</v>
      </c>
      <c r="F17" s="120">
        <f>SUM(F3:F16)</f>
        <v>4918780</v>
      </c>
      <c r="G17" s="120">
        <f t="shared" si="4"/>
        <v>5730973</v>
      </c>
      <c r="H17" s="121">
        <f t="shared" si="4"/>
        <v>26570869</v>
      </c>
      <c r="I17" s="120">
        <f>SUM(I3:I16)</f>
        <v>5117699</v>
      </c>
      <c r="J17" s="120">
        <f aca="true" t="shared" si="5" ref="J17:P17">SUM(J3:J16)</f>
        <v>5731890</v>
      </c>
      <c r="K17" s="120">
        <f t="shared" si="5"/>
        <v>5346121</v>
      </c>
      <c r="L17" s="120">
        <f t="shared" si="5"/>
        <v>6458968</v>
      </c>
      <c r="M17" s="120">
        <f t="shared" si="5"/>
        <v>5951333</v>
      </c>
      <c r="N17" s="120">
        <f>SUM(N3:N16)</f>
        <v>5923381</v>
      </c>
      <c r="O17" s="120">
        <f t="shared" si="5"/>
        <v>34529392</v>
      </c>
      <c r="P17" s="120">
        <f t="shared" si="5"/>
        <v>61100261</v>
      </c>
      <c r="Q17" s="140">
        <f t="shared" si="3"/>
        <v>0.9445555524912167</v>
      </c>
    </row>
    <row r="18" spans="1:17" ht="15" thickBot="1" thickTop="1">
      <c r="A18" s="123" t="s">
        <v>57</v>
      </c>
      <c r="B18" s="124"/>
      <c r="C18" s="124"/>
      <c r="D18" s="124"/>
      <c r="E18" s="124"/>
      <c r="F18" s="124"/>
      <c r="G18" s="124"/>
      <c r="H18" s="125"/>
      <c r="I18" s="124"/>
      <c r="J18" s="124"/>
      <c r="K18" s="126"/>
      <c r="L18" s="126"/>
      <c r="M18" s="124"/>
      <c r="N18" s="124"/>
      <c r="O18" s="124"/>
      <c r="P18" s="124"/>
      <c r="Q18" s="110"/>
    </row>
    <row r="19" spans="1:17" ht="15" thickBot="1" thickTop="1">
      <c r="A19" s="111" t="s">
        <v>30</v>
      </c>
      <c r="B19" s="104">
        <v>29126</v>
      </c>
      <c r="C19" s="104">
        <v>500</v>
      </c>
      <c r="D19" s="104">
        <v>2693</v>
      </c>
      <c r="E19" s="104">
        <v>37565</v>
      </c>
      <c r="F19" s="104">
        <v>6289</v>
      </c>
      <c r="G19" s="104">
        <v>1229</v>
      </c>
      <c r="H19" s="105">
        <f aca="true" t="shared" si="6" ref="H19:H26">SUM(B19:G19)</f>
        <v>77402</v>
      </c>
      <c r="I19" s="104">
        <v>5305</v>
      </c>
      <c r="J19" s="104">
        <v>26327</v>
      </c>
      <c r="K19" s="104">
        <v>17861</v>
      </c>
      <c r="L19" s="104">
        <v>3806</v>
      </c>
      <c r="M19" s="104">
        <v>2422</v>
      </c>
      <c r="N19" s="104">
        <v>35213</v>
      </c>
      <c r="O19" s="108">
        <f aca="true" t="shared" si="7" ref="O19:O25">SUM(I19:N19)</f>
        <v>90934</v>
      </c>
      <c r="P19" s="109">
        <f aca="true" t="shared" si="8" ref="P19:P25">SUM(H19+O19)</f>
        <v>168336</v>
      </c>
      <c r="Q19" s="110">
        <f t="shared" si="3"/>
        <v>0.0026023244562598754</v>
      </c>
    </row>
    <row r="20" spans="1:17" ht="15" thickBot="1" thickTop="1">
      <c r="A20" s="111" t="s">
        <v>21</v>
      </c>
      <c r="B20" s="104">
        <v>8630</v>
      </c>
      <c r="C20" s="104">
        <v>0</v>
      </c>
      <c r="D20" s="104">
        <v>23015</v>
      </c>
      <c r="E20" s="104">
        <v>0</v>
      </c>
      <c r="F20" s="104">
        <v>0</v>
      </c>
      <c r="G20" s="104">
        <v>0</v>
      </c>
      <c r="H20" s="105">
        <f t="shared" si="6"/>
        <v>31645</v>
      </c>
      <c r="I20" s="104">
        <v>25907</v>
      </c>
      <c r="J20" s="104">
        <v>0</v>
      </c>
      <c r="K20" s="104">
        <v>100745</v>
      </c>
      <c r="L20" s="104">
        <v>0</v>
      </c>
      <c r="M20" s="104">
        <v>23015</v>
      </c>
      <c r="N20" s="104">
        <v>51220</v>
      </c>
      <c r="O20" s="108">
        <f t="shared" si="7"/>
        <v>200887</v>
      </c>
      <c r="P20" s="109">
        <f t="shared" si="8"/>
        <v>232532</v>
      </c>
      <c r="Q20" s="110">
        <f t="shared" si="3"/>
        <v>0.003594737373247679</v>
      </c>
    </row>
    <row r="21" spans="1:17" ht="15" thickBot="1" thickTop="1">
      <c r="A21" s="128" t="s">
        <v>31</v>
      </c>
      <c r="B21" s="129">
        <v>228176</v>
      </c>
      <c r="C21" s="130">
        <v>124106</v>
      </c>
      <c r="D21" s="115">
        <v>195415</v>
      </c>
      <c r="E21" s="115">
        <v>115006</v>
      </c>
      <c r="F21" s="115">
        <v>255946</v>
      </c>
      <c r="G21" s="115">
        <v>206385</v>
      </c>
      <c r="H21" s="105">
        <f t="shared" si="6"/>
        <v>1125034</v>
      </c>
      <c r="I21" s="115">
        <v>209119</v>
      </c>
      <c r="J21" s="115">
        <v>403591</v>
      </c>
      <c r="K21" s="115">
        <v>148125</v>
      </c>
      <c r="L21" s="115">
        <v>303179</v>
      </c>
      <c r="M21" s="115">
        <v>422720</v>
      </c>
      <c r="N21" s="115">
        <v>217058</v>
      </c>
      <c r="O21" s="108">
        <f t="shared" si="7"/>
        <v>1703792</v>
      </c>
      <c r="P21" s="109">
        <f t="shared" si="8"/>
        <v>2828826</v>
      </c>
      <c r="Q21" s="110">
        <f t="shared" si="3"/>
        <v>0.043731127520576694</v>
      </c>
    </row>
    <row r="22" spans="1:17" ht="15" thickBot="1" thickTop="1">
      <c r="A22" s="103" t="s">
        <v>27</v>
      </c>
      <c r="B22" s="104">
        <v>442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5">
        <f t="shared" si="6"/>
        <v>442</v>
      </c>
      <c r="I22" s="104">
        <v>0</v>
      </c>
      <c r="J22" s="104">
        <v>712</v>
      </c>
      <c r="K22" s="104">
        <v>0</v>
      </c>
      <c r="L22" s="104">
        <v>0</v>
      </c>
      <c r="M22" s="104">
        <v>0</v>
      </c>
      <c r="N22" s="104">
        <v>7837</v>
      </c>
      <c r="O22" s="108">
        <f t="shared" si="7"/>
        <v>8549</v>
      </c>
      <c r="P22" s="109">
        <f t="shared" si="8"/>
        <v>8991</v>
      </c>
      <c r="Q22" s="110">
        <f t="shared" si="3"/>
        <v>0.00013899284280387164</v>
      </c>
    </row>
    <row r="23" spans="1:17" ht="15" thickBot="1" thickTop="1">
      <c r="A23" s="117" t="s">
        <v>32</v>
      </c>
      <c r="B23" s="115">
        <v>4822</v>
      </c>
      <c r="C23" s="115">
        <v>10690</v>
      </c>
      <c r="D23" s="115">
        <v>14126</v>
      </c>
      <c r="E23" s="115">
        <v>0</v>
      </c>
      <c r="F23" s="115">
        <v>4528</v>
      </c>
      <c r="G23" s="115">
        <v>15451</v>
      </c>
      <c r="H23" s="105">
        <f t="shared" si="6"/>
        <v>49617</v>
      </c>
      <c r="I23" s="115">
        <v>25433</v>
      </c>
      <c r="J23" s="115">
        <v>14281</v>
      </c>
      <c r="K23" s="115">
        <v>26834</v>
      </c>
      <c r="L23" s="115">
        <v>24188</v>
      </c>
      <c r="M23" s="115">
        <v>86152</v>
      </c>
      <c r="N23" s="115">
        <v>75940</v>
      </c>
      <c r="O23" s="108">
        <f t="shared" si="7"/>
        <v>252828</v>
      </c>
      <c r="P23" s="109">
        <f t="shared" si="8"/>
        <v>302445</v>
      </c>
      <c r="Q23" s="110">
        <f t="shared" si="3"/>
        <v>0.004675530012436544</v>
      </c>
    </row>
    <row r="24" spans="1:17" ht="15" thickBot="1" thickTop="1">
      <c r="A24" s="111" t="s">
        <v>25</v>
      </c>
      <c r="B24" s="104">
        <v>0</v>
      </c>
      <c r="C24" s="106">
        <v>3005</v>
      </c>
      <c r="D24" s="104">
        <v>0</v>
      </c>
      <c r="E24" s="104">
        <v>10334</v>
      </c>
      <c r="F24" s="104">
        <v>0</v>
      </c>
      <c r="G24" s="104">
        <v>0</v>
      </c>
      <c r="H24" s="105">
        <f t="shared" si="6"/>
        <v>13339</v>
      </c>
      <c r="I24" s="104">
        <v>7673</v>
      </c>
      <c r="J24" s="104">
        <v>5257</v>
      </c>
      <c r="K24" s="104">
        <v>0</v>
      </c>
      <c r="L24" s="104">
        <v>2062</v>
      </c>
      <c r="M24" s="104">
        <v>0</v>
      </c>
      <c r="N24" s="104">
        <v>15029</v>
      </c>
      <c r="O24" s="108">
        <f t="shared" si="7"/>
        <v>30021</v>
      </c>
      <c r="P24" s="109">
        <f t="shared" si="8"/>
        <v>43360</v>
      </c>
      <c r="Q24" s="110">
        <f t="shared" si="3"/>
        <v>0.0006703069362669196</v>
      </c>
    </row>
    <row r="25" spans="1:17" ht="15" thickBot="1" thickTop="1">
      <c r="A25" s="111" t="s">
        <v>26</v>
      </c>
      <c r="B25" s="104">
        <v>0</v>
      </c>
      <c r="C25" s="131">
        <v>0</v>
      </c>
      <c r="D25" s="104">
        <v>0</v>
      </c>
      <c r="E25" s="104">
        <v>0</v>
      </c>
      <c r="F25" s="104">
        <v>0</v>
      </c>
      <c r="G25" s="104">
        <v>0</v>
      </c>
      <c r="H25" s="105">
        <f t="shared" si="6"/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2033</v>
      </c>
      <c r="O25" s="108">
        <f t="shared" si="7"/>
        <v>2033</v>
      </c>
      <c r="P25" s="109">
        <f t="shared" si="8"/>
        <v>2033</v>
      </c>
      <c r="Q25" s="110">
        <f t="shared" si="3"/>
        <v>3.142836719166623E-05</v>
      </c>
    </row>
    <row r="26" spans="1:17" ht="15" thickBot="1" thickTop="1">
      <c r="A26" s="119" t="s">
        <v>33</v>
      </c>
      <c r="B26" s="120">
        <f aca="true" t="shared" si="9" ref="B26:G26">SUM(B19:B25)</f>
        <v>271196</v>
      </c>
      <c r="C26" s="120">
        <f t="shared" si="9"/>
        <v>138301</v>
      </c>
      <c r="D26" s="120">
        <f t="shared" si="9"/>
        <v>235249</v>
      </c>
      <c r="E26" s="120">
        <f t="shared" si="9"/>
        <v>162905</v>
      </c>
      <c r="F26" s="120">
        <f t="shared" si="9"/>
        <v>266763</v>
      </c>
      <c r="G26" s="120">
        <f t="shared" si="9"/>
        <v>223065</v>
      </c>
      <c r="H26" s="121">
        <f t="shared" si="6"/>
        <v>1297479</v>
      </c>
      <c r="I26" s="120">
        <f aca="true" t="shared" si="10" ref="I26:P26">SUM(I19:I25)</f>
        <v>273437</v>
      </c>
      <c r="J26" s="120">
        <f t="shared" si="10"/>
        <v>450168</v>
      </c>
      <c r="K26" s="120">
        <f t="shared" si="10"/>
        <v>293565</v>
      </c>
      <c r="L26" s="120">
        <f t="shared" si="10"/>
        <v>333235</v>
      </c>
      <c r="M26" s="120">
        <f t="shared" si="10"/>
        <v>534309</v>
      </c>
      <c r="N26" s="120">
        <f t="shared" si="10"/>
        <v>404330</v>
      </c>
      <c r="O26" s="120">
        <f t="shared" si="10"/>
        <v>2289044</v>
      </c>
      <c r="P26" s="120">
        <f t="shared" si="10"/>
        <v>3586523</v>
      </c>
      <c r="Q26" s="122">
        <f>SUM(P26/P28)</f>
        <v>0.055444447508783246</v>
      </c>
    </row>
    <row r="27" spans="1:17" ht="15" thickBot="1" thickTop="1">
      <c r="A27" s="132"/>
      <c r="B27" s="106"/>
      <c r="C27" s="106"/>
      <c r="D27" s="106"/>
      <c r="E27" s="106"/>
      <c r="F27" s="106"/>
      <c r="G27" s="106"/>
      <c r="H27" s="133"/>
      <c r="I27" s="106"/>
      <c r="J27" s="106"/>
      <c r="K27" s="132"/>
      <c r="L27" s="132"/>
      <c r="M27" s="106"/>
      <c r="N27" s="106"/>
      <c r="O27" s="106"/>
      <c r="P27" s="106"/>
      <c r="Q27" s="134"/>
    </row>
    <row r="28" spans="1:17" ht="15" thickBot="1" thickTop="1">
      <c r="A28" s="135" t="s">
        <v>34</v>
      </c>
      <c r="B28" s="136">
        <f>SUM(B17+B26)</f>
        <v>4624453</v>
      </c>
      <c r="C28" s="136">
        <f aca="true" t="shared" si="11" ref="C28:J28">SUM(C17+C26)</f>
        <v>3893017</v>
      </c>
      <c r="D28" s="136">
        <f t="shared" si="11"/>
        <v>4275292</v>
      </c>
      <c r="E28" s="136">
        <f t="shared" si="11"/>
        <v>3936005</v>
      </c>
      <c r="F28" s="136">
        <f t="shared" si="11"/>
        <v>5185543</v>
      </c>
      <c r="G28" s="136">
        <f t="shared" si="11"/>
        <v>5954038</v>
      </c>
      <c r="H28" s="137">
        <f t="shared" si="11"/>
        <v>27868348</v>
      </c>
      <c r="I28" s="136">
        <f t="shared" si="11"/>
        <v>5391136</v>
      </c>
      <c r="J28" s="136">
        <f t="shared" si="11"/>
        <v>6182058</v>
      </c>
      <c r="K28" s="136">
        <f>SUM(K17,K26)</f>
        <v>5639686</v>
      </c>
      <c r="L28" s="136">
        <f>+L17+L26</f>
        <v>6792203</v>
      </c>
      <c r="M28" s="136">
        <f>SUM(M17+M26)</f>
        <v>6485642</v>
      </c>
      <c r="N28" s="136">
        <f>SUM(N17+N26)</f>
        <v>6327711</v>
      </c>
      <c r="O28" s="136">
        <f>SUM(O17+O26)</f>
        <v>36818436</v>
      </c>
      <c r="P28" s="136">
        <f>SUM(P17+P26)</f>
        <v>64686784</v>
      </c>
      <c r="Q28" s="138">
        <v>1</v>
      </c>
    </row>
    <row r="29" ht="12.75" thickTop="1"/>
  </sheetData>
  <sheetProtection/>
  <printOptions/>
  <pageMargins left="0" right="0" top="2.3228346456692917" bottom="0.1968503937007874" header="0.11811023622047245" footer="0"/>
  <pageSetup horizontalDpi="600" verticalDpi="600" orientation="landscape" paperSize="9" scale="76" r:id="rId1"/>
  <headerFooter>
    <oddHeader>&amp;C&amp;"Arial,Negrita"&amp;28EXPEDICION DE VALORES PARA VINOS NACIONALES E IMPORTADOS AÑO 2017 (expresado en litros)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9">
      <selection activeCell="I6" sqref="I6"/>
    </sheetView>
  </sheetViews>
  <sheetFormatPr defaultColWidth="11.421875" defaultRowHeight="12.75"/>
  <cols>
    <col min="1" max="1" width="19.140625" style="0" customWidth="1"/>
    <col min="2" max="7" width="10.140625" style="0" customWidth="1"/>
    <col min="8" max="8" width="11.28125" style="0" customWidth="1"/>
    <col min="9" max="14" width="10.140625" style="0" customWidth="1"/>
    <col min="15" max="15" width="11.28125" style="0" customWidth="1"/>
    <col min="16" max="16" width="11.421875" style="0" customWidth="1"/>
    <col min="17" max="17" width="10.140625" style="0" customWidth="1"/>
  </cols>
  <sheetData>
    <row r="1" spans="1:17" ht="15" thickBot="1" thickTop="1">
      <c r="A1" s="91"/>
      <c r="B1" s="92" t="s">
        <v>0</v>
      </c>
      <c r="C1" s="92" t="s">
        <v>72</v>
      </c>
      <c r="D1" s="92" t="s">
        <v>2</v>
      </c>
      <c r="E1" s="92" t="s">
        <v>3</v>
      </c>
      <c r="F1" s="92" t="s">
        <v>4</v>
      </c>
      <c r="G1" s="92" t="s">
        <v>5</v>
      </c>
      <c r="H1" s="93" t="s">
        <v>63</v>
      </c>
      <c r="I1" s="92" t="s">
        <v>7</v>
      </c>
      <c r="J1" s="92" t="s">
        <v>8</v>
      </c>
      <c r="K1" s="92" t="s">
        <v>73</v>
      </c>
      <c r="L1" s="92" t="s">
        <v>74</v>
      </c>
      <c r="M1" s="94" t="s">
        <v>75</v>
      </c>
      <c r="N1" s="92" t="s">
        <v>76</v>
      </c>
      <c r="O1" s="95" t="s">
        <v>71</v>
      </c>
      <c r="P1" s="95" t="s">
        <v>14</v>
      </c>
      <c r="Q1" s="95" t="s">
        <v>78</v>
      </c>
    </row>
    <row r="2" spans="1:17" ht="15" thickBot="1" thickTop="1">
      <c r="A2" s="96" t="s">
        <v>56</v>
      </c>
      <c r="B2" s="97"/>
      <c r="C2" s="98"/>
      <c r="D2" s="98"/>
      <c r="E2" s="98"/>
      <c r="F2" s="98"/>
      <c r="G2" s="98"/>
      <c r="H2" s="99" t="s">
        <v>77</v>
      </c>
      <c r="I2" s="100"/>
      <c r="J2" s="139"/>
      <c r="K2" s="98"/>
      <c r="L2" s="98"/>
      <c r="M2" s="98"/>
      <c r="N2" s="98"/>
      <c r="O2" s="101" t="s">
        <v>77</v>
      </c>
      <c r="P2" s="102"/>
      <c r="Q2" s="102"/>
    </row>
    <row r="3" spans="1:17" ht="15" thickBot="1" thickTop="1">
      <c r="A3" s="103" t="s">
        <v>16</v>
      </c>
      <c r="B3" s="104">
        <v>1314170</v>
      </c>
      <c r="C3" s="104">
        <v>1944960</v>
      </c>
      <c r="D3" s="104">
        <v>1966550</v>
      </c>
      <c r="E3" s="104">
        <v>1953150</v>
      </c>
      <c r="F3" s="104">
        <v>1855550</v>
      </c>
      <c r="G3" s="104">
        <v>1930550</v>
      </c>
      <c r="H3" s="105">
        <f aca="true" t="shared" si="0" ref="H3:H16">SUM(B3:G3)</f>
        <v>10964930</v>
      </c>
      <c r="I3" s="104">
        <v>1731260</v>
      </c>
      <c r="J3" s="104">
        <v>2044350</v>
      </c>
      <c r="K3" s="107">
        <v>2031280</v>
      </c>
      <c r="L3" s="107">
        <v>1787800</v>
      </c>
      <c r="M3" s="104">
        <v>2081700</v>
      </c>
      <c r="N3" s="104">
        <v>2267400</v>
      </c>
      <c r="O3" s="108">
        <f aca="true" t="shared" si="1" ref="O3:O16">SUM(I3:N3)</f>
        <v>11943790</v>
      </c>
      <c r="P3" s="109">
        <f aca="true" t="shared" si="2" ref="P3:P16">SUM(H3+O3)</f>
        <v>22908720</v>
      </c>
      <c r="Q3" s="110">
        <f>SUM(P3/$P$28)</f>
        <v>0.34808080070776026</v>
      </c>
    </row>
    <row r="4" spans="1:17" ht="15" thickBot="1" thickTop="1">
      <c r="A4" s="103" t="s">
        <v>17</v>
      </c>
      <c r="B4" s="104">
        <v>350330</v>
      </c>
      <c r="C4" s="104">
        <v>371705</v>
      </c>
      <c r="D4" s="104">
        <v>479992</v>
      </c>
      <c r="E4" s="104">
        <v>388225</v>
      </c>
      <c r="F4" s="104">
        <v>357110</v>
      </c>
      <c r="G4" s="104">
        <v>385180</v>
      </c>
      <c r="H4" s="105">
        <f t="shared" si="0"/>
        <v>2332542</v>
      </c>
      <c r="I4" s="104">
        <v>393200</v>
      </c>
      <c r="J4" s="104">
        <v>453930</v>
      </c>
      <c r="K4" s="107">
        <v>414650</v>
      </c>
      <c r="L4" s="107">
        <v>413330</v>
      </c>
      <c r="M4" s="104">
        <v>456460</v>
      </c>
      <c r="N4" s="104">
        <v>590834</v>
      </c>
      <c r="O4" s="108">
        <f t="shared" si="1"/>
        <v>2722404</v>
      </c>
      <c r="P4" s="109">
        <f t="shared" si="2"/>
        <v>5054946</v>
      </c>
      <c r="Q4" s="110">
        <f aca="true" t="shared" si="3" ref="Q4:Q25">SUM(P4/$P$28)</f>
        <v>0.0768061092550998</v>
      </c>
    </row>
    <row r="5" spans="1:17" ht="15" thickBot="1" thickTop="1">
      <c r="A5" s="111" t="s">
        <v>18</v>
      </c>
      <c r="B5" s="104">
        <v>314508</v>
      </c>
      <c r="C5" s="104">
        <v>399354</v>
      </c>
      <c r="D5" s="104">
        <v>397320</v>
      </c>
      <c r="E5" s="104">
        <v>393360</v>
      </c>
      <c r="F5" s="104">
        <v>431622</v>
      </c>
      <c r="G5" s="104">
        <v>434580</v>
      </c>
      <c r="H5" s="105">
        <f t="shared" si="0"/>
        <v>2370744</v>
      </c>
      <c r="I5" s="104">
        <v>395955</v>
      </c>
      <c r="J5" s="104">
        <v>445410</v>
      </c>
      <c r="K5" s="112">
        <v>384105</v>
      </c>
      <c r="L5" s="112">
        <v>370860</v>
      </c>
      <c r="M5" s="104">
        <v>416799</v>
      </c>
      <c r="N5" s="104">
        <v>464994</v>
      </c>
      <c r="O5" s="108">
        <f t="shared" si="1"/>
        <v>2478123</v>
      </c>
      <c r="P5" s="109">
        <f t="shared" si="2"/>
        <v>4848867</v>
      </c>
      <c r="Q5" s="110">
        <f t="shared" si="3"/>
        <v>0.07367489357264113</v>
      </c>
    </row>
    <row r="6" spans="1:17" ht="15" thickBot="1" thickTop="1">
      <c r="A6" s="113" t="s">
        <v>19</v>
      </c>
      <c r="B6" s="104">
        <v>204720</v>
      </c>
      <c r="C6" s="104">
        <v>202906</v>
      </c>
      <c r="D6" s="104">
        <v>227302</v>
      </c>
      <c r="E6" s="104">
        <v>336505</v>
      </c>
      <c r="F6" s="104">
        <v>299570</v>
      </c>
      <c r="G6" s="104">
        <v>336965</v>
      </c>
      <c r="H6" s="105">
        <f t="shared" si="0"/>
        <v>1607968</v>
      </c>
      <c r="I6" s="104">
        <v>371790</v>
      </c>
      <c r="J6" s="104">
        <v>367580</v>
      </c>
      <c r="K6" s="107">
        <v>331574</v>
      </c>
      <c r="L6" s="107">
        <v>265225</v>
      </c>
      <c r="M6" s="107">
        <v>306520</v>
      </c>
      <c r="N6" s="104">
        <v>548703</v>
      </c>
      <c r="O6" s="108">
        <f t="shared" si="1"/>
        <v>2191392</v>
      </c>
      <c r="P6" s="109">
        <f t="shared" si="2"/>
        <v>3799360</v>
      </c>
      <c r="Q6" s="110">
        <f t="shared" si="3"/>
        <v>0.05772842266949162</v>
      </c>
    </row>
    <row r="7" spans="1:17" ht="15" thickBot="1" thickTop="1">
      <c r="A7" s="103" t="s">
        <v>20</v>
      </c>
      <c r="B7" s="104">
        <v>24800</v>
      </c>
      <c r="C7" s="104">
        <v>20320</v>
      </c>
      <c r="D7" s="104">
        <v>28650</v>
      </c>
      <c r="E7" s="104">
        <v>47300</v>
      </c>
      <c r="F7" s="104">
        <v>118450</v>
      </c>
      <c r="G7" s="104">
        <v>60739</v>
      </c>
      <c r="H7" s="105">
        <f t="shared" si="0"/>
        <v>300259</v>
      </c>
      <c r="I7" s="104">
        <v>32350</v>
      </c>
      <c r="J7" s="104">
        <v>57570</v>
      </c>
      <c r="K7" s="107">
        <v>47700</v>
      </c>
      <c r="L7" s="107">
        <v>281700</v>
      </c>
      <c r="M7" s="104">
        <v>197000</v>
      </c>
      <c r="N7" s="104">
        <v>50650</v>
      </c>
      <c r="O7" s="108">
        <f t="shared" si="1"/>
        <v>666970</v>
      </c>
      <c r="P7" s="109">
        <f t="shared" si="2"/>
        <v>967229</v>
      </c>
      <c r="Q7" s="110">
        <f t="shared" si="3"/>
        <v>0.01469631846684434</v>
      </c>
    </row>
    <row r="8" spans="1:17" ht="15" thickBot="1" thickTop="1">
      <c r="A8" s="103" t="s">
        <v>21</v>
      </c>
      <c r="B8" s="104">
        <v>1648105</v>
      </c>
      <c r="C8" s="104">
        <v>1073000</v>
      </c>
      <c r="D8" s="104">
        <v>272000</v>
      </c>
      <c r="E8" s="104">
        <v>504000</v>
      </c>
      <c r="F8" s="104">
        <v>1939000</v>
      </c>
      <c r="G8" s="104">
        <v>2252999</v>
      </c>
      <c r="H8" s="105">
        <f t="shared" si="0"/>
        <v>7689104</v>
      </c>
      <c r="I8" s="104">
        <v>1939000</v>
      </c>
      <c r="J8" s="104">
        <v>1918000</v>
      </c>
      <c r="K8" s="107">
        <v>1550000</v>
      </c>
      <c r="L8" s="107">
        <v>1753000</v>
      </c>
      <c r="M8" s="104">
        <v>2318000</v>
      </c>
      <c r="N8" s="104">
        <v>1624300</v>
      </c>
      <c r="O8" s="108">
        <f t="shared" si="1"/>
        <v>11102300</v>
      </c>
      <c r="P8" s="109">
        <f t="shared" si="2"/>
        <v>18791404</v>
      </c>
      <c r="Q8" s="110">
        <f t="shared" si="3"/>
        <v>0.2855212753372082</v>
      </c>
    </row>
    <row r="9" spans="1:17" ht="15" thickBot="1" thickTop="1">
      <c r="A9" s="103" t="s">
        <v>22</v>
      </c>
      <c r="B9" s="104">
        <v>11771</v>
      </c>
      <c r="C9" s="104">
        <v>15992</v>
      </c>
      <c r="D9" s="104">
        <v>11838</v>
      </c>
      <c r="E9" s="104">
        <v>13403</v>
      </c>
      <c r="F9" s="104">
        <v>19600</v>
      </c>
      <c r="G9" s="104">
        <v>25443</v>
      </c>
      <c r="H9" s="105">
        <f t="shared" si="0"/>
        <v>98047</v>
      </c>
      <c r="I9" s="104">
        <v>23910</v>
      </c>
      <c r="J9" s="104">
        <v>25972</v>
      </c>
      <c r="K9" s="107">
        <v>50500</v>
      </c>
      <c r="L9" s="107">
        <v>60350</v>
      </c>
      <c r="M9" s="104">
        <v>150000</v>
      </c>
      <c r="N9" s="104">
        <v>155662</v>
      </c>
      <c r="O9" s="108">
        <f t="shared" si="1"/>
        <v>466394</v>
      </c>
      <c r="P9" s="109">
        <f t="shared" si="2"/>
        <v>564441</v>
      </c>
      <c r="Q9" s="110">
        <f t="shared" si="3"/>
        <v>0.008576257217002474</v>
      </c>
    </row>
    <row r="10" spans="1:17" ht="15" thickBot="1" thickTop="1">
      <c r="A10" s="111" t="s">
        <v>23</v>
      </c>
      <c r="B10" s="104">
        <v>300</v>
      </c>
      <c r="C10" s="104">
        <v>875</v>
      </c>
      <c r="D10" s="104">
        <v>275</v>
      </c>
      <c r="E10" s="104">
        <v>375</v>
      </c>
      <c r="F10" s="104">
        <v>500</v>
      </c>
      <c r="G10" s="104">
        <v>187</v>
      </c>
      <c r="H10" s="105">
        <f t="shared" si="0"/>
        <v>2512</v>
      </c>
      <c r="I10" s="104">
        <v>1054</v>
      </c>
      <c r="J10" s="104">
        <v>920</v>
      </c>
      <c r="K10" s="112">
        <v>3800</v>
      </c>
      <c r="L10" s="112">
        <v>3300</v>
      </c>
      <c r="M10" s="104">
        <v>1935</v>
      </c>
      <c r="N10" s="104">
        <v>4865</v>
      </c>
      <c r="O10" s="108">
        <f t="shared" si="1"/>
        <v>15874</v>
      </c>
      <c r="P10" s="109">
        <f t="shared" si="2"/>
        <v>18386</v>
      </c>
      <c r="Q10" s="110">
        <f t="shared" si="3"/>
        <v>0.0002793614659314392</v>
      </c>
    </row>
    <row r="11" spans="1:17" ht="15" thickBot="1" thickTop="1">
      <c r="A11" s="114" t="s">
        <v>24</v>
      </c>
      <c r="B11" s="115">
        <v>182100</v>
      </c>
      <c r="C11" s="115">
        <v>205763</v>
      </c>
      <c r="D11" s="115">
        <v>167002</v>
      </c>
      <c r="E11" s="115">
        <v>212511</v>
      </c>
      <c r="F11" s="115">
        <v>370368</v>
      </c>
      <c r="G11" s="115">
        <v>411379</v>
      </c>
      <c r="H11" s="105">
        <f t="shared" si="0"/>
        <v>1549123</v>
      </c>
      <c r="I11" s="115">
        <v>371738</v>
      </c>
      <c r="J11" s="115">
        <v>511370</v>
      </c>
      <c r="K11" s="116">
        <v>436037</v>
      </c>
      <c r="L11" s="116">
        <v>382350</v>
      </c>
      <c r="M11" s="115">
        <v>534645</v>
      </c>
      <c r="N11" s="115">
        <v>596759</v>
      </c>
      <c r="O11" s="108">
        <f t="shared" si="1"/>
        <v>2832899</v>
      </c>
      <c r="P11" s="109">
        <f t="shared" si="2"/>
        <v>4382022</v>
      </c>
      <c r="Q11" s="110">
        <f t="shared" si="3"/>
        <v>0.06658153430130628</v>
      </c>
    </row>
    <row r="12" spans="1:17" ht="15" thickBot="1" thickTop="1">
      <c r="A12" s="111" t="s">
        <v>25</v>
      </c>
      <c r="B12" s="104">
        <v>48619</v>
      </c>
      <c r="C12" s="104">
        <v>2760</v>
      </c>
      <c r="D12" s="104">
        <v>77425</v>
      </c>
      <c r="E12" s="104">
        <v>48423</v>
      </c>
      <c r="F12" s="104">
        <v>5490</v>
      </c>
      <c r="G12" s="104">
        <v>61545</v>
      </c>
      <c r="H12" s="105">
        <f t="shared" si="0"/>
        <v>244262</v>
      </c>
      <c r="I12" s="104">
        <v>38311</v>
      </c>
      <c r="J12" s="104">
        <v>41100</v>
      </c>
      <c r="K12" s="112">
        <v>118375</v>
      </c>
      <c r="L12" s="112">
        <v>147955</v>
      </c>
      <c r="M12" s="104">
        <v>86565</v>
      </c>
      <c r="N12" s="104">
        <v>85099</v>
      </c>
      <c r="O12" s="108">
        <f t="shared" si="1"/>
        <v>517405</v>
      </c>
      <c r="P12" s="109">
        <f t="shared" si="2"/>
        <v>761667</v>
      </c>
      <c r="Q12" s="110">
        <f t="shared" si="3"/>
        <v>0.011572958211226015</v>
      </c>
    </row>
    <row r="13" spans="1:17" ht="15" thickBot="1" thickTop="1">
      <c r="A13" s="111" t="s">
        <v>26</v>
      </c>
      <c r="B13" s="104">
        <v>0</v>
      </c>
      <c r="C13" s="104">
        <v>0</v>
      </c>
      <c r="D13" s="104">
        <v>20000</v>
      </c>
      <c r="E13" s="104">
        <v>93300</v>
      </c>
      <c r="F13" s="104">
        <v>0</v>
      </c>
      <c r="G13" s="104">
        <v>44899</v>
      </c>
      <c r="H13" s="105">
        <f t="shared" si="0"/>
        <v>158199</v>
      </c>
      <c r="I13" s="104">
        <v>0</v>
      </c>
      <c r="J13" s="104">
        <v>0</v>
      </c>
      <c r="K13" s="112">
        <v>0</v>
      </c>
      <c r="L13" s="112">
        <v>25700</v>
      </c>
      <c r="M13" s="104">
        <v>44000</v>
      </c>
      <c r="N13" s="104">
        <v>0</v>
      </c>
      <c r="O13" s="108">
        <f t="shared" si="1"/>
        <v>69700</v>
      </c>
      <c r="P13" s="109">
        <f t="shared" si="2"/>
        <v>227899</v>
      </c>
      <c r="Q13" s="110">
        <f t="shared" si="3"/>
        <v>0.0034627542001691</v>
      </c>
    </row>
    <row r="14" spans="1:17" ht="15" thickBot="1" thickTop="1">
      <c r="A14" s="117" t="s">
        <v>27</v>
      </c>
      <c r="B14" s="115">
        <v>6010</v>
      </c>
      <c r="C14" s="115">
        <v>2200</v>
      </c>
      <c r="D14" s="115">
        <v>2658</v>
      </c>
      <c r="E14" s="115">
        <v>2050</v>
      </c>
      <c r="F14" s="115">
        <v>337</v>
      </c>
      <c r="G14" s="115">
        <v>2015</v>
      </c>
      <c r="H14" s="105">
        <f t="shared" si="0"/>
        <v>15270</v>
      </c>
      <c r="I14" s="115">
        <v>1953</v>
      </c>
      <c r="J14" s="115">
        <v>1337</v>
      </c>
      <c r="K14" s="118">
        <v>12565</v>
      </c>
      <c r="L14" s="118">
        <v>8317</v>
      </c>
      <c r="M14" s="115">
        <v>7457</v>
      </c>
      <c r="N14" s="115">
        <v>12580</v>
      </c>
      <c r="O14" s="108">
        <f t="shared" si="1"/>
        <v>44209</v>
      </c>
      <c r="P14" s="109">
        <f t="shared" si="2"/>
        <v>59479</v>
      </c>
      <c r="Q14" s="110">
        <f t="shared" si="3"/>
        <v>0.0009037387486204761</v>
      </c>
    </row>
    <row r="15" spans="1:17" ht="15" thickBot="1" thickTop="1">
      <c r="A15" s="111" t="s">
        <v>58</v>
      </c>
      <c r="B15" s="104">
        <v>2750</v>
      </c>
      <c r="C15" s="104">
        <v>2750</v>
      </c>
      <c r="D15" s="104">
        <v>2028</v>
      </c>
      <c r="E15" s="104">
        <v>4738</v>
      </c>
      <c r="F15" s="104">
        <v>4250</v>
      </c>
      <c r="G15" s="104">
        <v>4853</v>
      </c>
      <c r="H15" s="105">
        <f t="shared" si="0"/>
        <v>21369</v>
      </c>
      <c r="I15" s="104">
        <v>900</v>
      </c>
      <c r="J15" s="104">
        <v>3250</v>
      </c>
      <c r="K15" s="112">
        <v>1550</v>
      </c>
      <c r="L15" s="112">
        <v>2399</v>
      </c>
      <c r="M15" s="104">
        <v>2225</v>
      </c>
      <c r="N15" s="104">
        <v>6754</v>
      </c>
      <c r="O15" s="108">
        <f t="shared" si="1"/>
        <v>17078</v>
      </c>
      <c r="P15" s="109">
        <f t="shared" si="2"/>
        <v>38447</v>
      </c>
      <c r="Q15" s="110">
        <f t="shared" si="3"/>
        <v>0.0005841732992856545</v>
      </c>
    </row>
    <row r="16" spans="1:17" ht="15" thickBot="1" thickTop="1">
      <c r="A16" s="111" t="s">
        <v>54</v>
      </c>
      <c r="B16" s="104">
        <v>1500</v>
      </c>
      <c r="C16" s="104">
        <v>2250</v>
      </c>
      <c r="D16" s="104">
        <v>2850</v>
      </c>
      <c r="E16" s="104">
        <v>8942</v>
      </c>
      <c r="F16" s="104">
        <v>4368</v>
      </c>
      <c r="G16" s="104">
        <v>600</v>
      </c>
      <c r="H16" s="105">
        <f t="shared" si="0"/>
        <v>20510</v>
      </c>
      <c r="I16" s="104">
        <v>1875</v>
      </c>
      <c r="J16" s="104">
        <v>5625</v>
      </c>
      <c r="K16" s="112">
        <v>9459</v>
      </c>
      <c r="L16" s="112">
        <v>6093</v>
      </c>
      <c r="M16" s="104">
        <v>38061</v>
      </c>
      <c r="N16" s="104">
        <v>36787</v>
      </c>
      <c r="O16" s="108">
        <f t="shared" si="1"/>
        <v>97900</v>
      </c>
      <c r="P16" s="109">
        <f t="shared" si="2"/>
        <v>118410</v>
      </c>
      <c r="Q16" s="110">
        <f t="shared" si="3"/>
        <v>0.0017991510486751723</v>
      </c>
    </row>
    <row r="17" spans="1:17" ht="15" thickBot="1" thickTop="1">
      <c r="A17" s="119" t="s">
        <v>29</v>
      </c>
      <c r="B17" s="120">
        <f>SUM(B3:B16)</f>
        <v>4109683</v>
      </c>
      <c r="C17" s="120">
        <f aca="true" t="shared" si="4" ref="C17:H17">SUM(C3:C16)</f>
        <v>4244835</v>
      </c>
      <c r="D17" s="120">
        <f t="shared" si="4"/>
        <v>3655890</v>
      </c>
      <c r="E17" s="120">
        <f t="shared" si="4"/>
        <v>4006282</v>
      </c>
      <c r="F17" s="120">
        <f>SUM(F3:F16)</f>
        <v>5406215</v>
      </c>
      <c r="G17" s="120">
        <f t="shared" si="4"/>
        <v>5951934</v>
      </c>
      <c r="H17" s="121">
        <f t="shared" si="4"/>
        <v>27374839</v>
      </c>
      <c r="I17" s="120">
        <f>SUM(I3:I16)</f>
        <v>5303296</v>
      </c>
      <c r="J17" s="120">
        <f aca="true" t="shared" si="5" ref="J17:P17">SUM(J3:J16)</f>
        <v>5876414</v>
      </c>
      <c r="K17" s="120">
        <f t="shared" si="5"/>
        <v>5391595</v>
      </c>
      <c r="L17" s="120">
        <f t="shared" si="5"/>
        <v>5508379</v>
      </c>
      <c r="M17" s="120">
        <f t="shared" si="5"/>
        <v>6641367</v>
      </c>
      <c r="N17" s="120">
        <f>SUM(N3:N16)</f>
        <v>6445387</v>
      </c>
      <c r="O17" s="120">
        <f t="shared" si="5"/>
        <v>35166438</v>
      </c>
      <c r="P17" s="120">
        <f t="shared" si="5"/>
        <v>62541277</v>
      </c>
      <c r="Q17" s="140">
        <f t="shared" si="3"/>
        <v>0.950267748501262</v>
      </c>
    </row>
    <row r="18" spans="1:17" ht="15" thickBot="1" thickTop="1">
      <c r="A18" s="123" t="s">
        <v>57</v>
      </c>
      <c r="B18" s="124"/>
      <c r="C18" s="124"/>
      <c r="D18" s="124"/>
      <c r="E18" s="124"/>
      <c r="F18" s="124"/>
      <c r="G18" s="124"/>
      <c r="H18" s="125"/>
      <c r="I18" s="124"/>
      <c r="J18" s="124"/>
      <c r="K18" s="126"/>
      <c r="L18" s="126"/>
      <c r="M18" s="124"/>
      <c r="N18" s="124"/>
      <c r="O18" s="124"/>
      <c r="P18" s="124"/>
      <c r="Q18" s="110"/>
    </row>
    <row r="19" spans="1:17" ht="15" thickBot="1" thickTop="1">
      <c r="A19" s="111" t="s">
        <v>30</v>
      </c>
      <c r="B19" s="104">
        <v>176</v>
      </c>
      <c r="C19" s="104">
        <v>29507</v>
      </c>
      <c r="D19" s="104">
        <v>34588</v>
      </c>
      <c r="E19" s="104">
        <v>0</v>
      </c>
      <c r="F19" s="104">
        <v>6600</v>
      </c>
      <c r="G19" s="104">
        <v>0</v>
      </c>
      <c r="H19" s="105">
        <f aca="true" t="shared" si="6" ref="H19:H26">SUM(B19:G19)</f>
        <v>70871</v>
      </c>
      <c r="I19" s="104">
        <v>6175</v>
      </c>
      <c r="J19" s="104">
        <v>14727</v>
      </c>
      <c r="K19" s="104">
        <v>15521</v>
      </c>
      <c r="L19" s="104">
        <v>1652</v>
      </c>
      <c r="M19" s="104">
        <v>3592</v>
      </c>
      <c r="N19" s="104">
        <v>15172</v>
      </c>
      <c r="O19" s="108">
        <f aca="true" t="shared" si="7" ref="O19:O25">SUM(I19:N19)</f>
        <v>56839</v>
      </c>
      <c r="P19" s="109">
        <f aca="true" t="shared" si="8" ref="P19:P25">SUM(H19+O19)</f>
        <v>127710</v>
      </c>
      <c r="Q19" s="110">
        <f t="shared" si="3"/>
        <v>0.0019404575663061082</v>
      </c>
    </row>
    <row r="20" spans="1:17" ht="15" thickBot="1" thickTop="1">
      <c r="A20" s="111" t="s">
        <v>21</v>
      </c>
      <c r="B20" s="104">
        <v>23020</v>
      </c>
      <c r="C20" s="104">
        <v>0</v>
      </c>
      <c r="D20" s="104">
        <v>25915</v>
      </c>
      <c r="E20" s="104">
        <v>46895</v>
      </c>
      <c r="F20" s="104">
        <v>74845</v>
      </c>
      <c r="G20" s="104">
        <v>0</v>
      </c>
      <c r="H20" s="105">
        <f t="shared" si="6"/>
        <v>170675</v>
      </c>
      <c r="I20" s="104">
        <v>51830</v>
      </c>
      <c r="J20" s="104">
        <v>48925</v>
      </c>
      <c r="K20" s="104">
        <v>0</v>
      </c>
      <c r="L20" s="104">
        <v>8635</v>
      </c>
      <c r="M20" s="104">
        <v>40573</v>
      </c>
      <c r="N20" s="104">
        <v>17275</v>
      </c>
      <c r="O20" s="108">
        <f t="shared" si="7"/>
        <v>167238</v>
      </c>
      <c r="P20" s="109">
        <f t="shared" si="8"/>
        <v>337913</v>
      </c>
      <c r="Q20" s="110">
        <f t="shared" si="3"/>
        <v>0.005134334332497032</v>
      </c>
    </row>
    <row r="21" spans="1:17" ht="15" thickBot="1" thickTop="1">
      <c r="A21" s="128" t="s">
        <v>31</v>
      </c>
      <c r="B21" s="129">
        <v>153135</v>
      </c>
      <c r="C21" s="130">
        <v>126985</v>
      </c>
      <c r="D21" s="115">
        <v>155589</v>
      </c>
      <c r="E21" s="115">
        <v>207655</v>
      </c>
      <c r="F21" s="115">
        <v>187242</v>
      </c>
      <c r="G21" s="115">
        <v>286117</v>
      </c>
      <c r="H21" s="105">
        <f t="shared" si="6"/>
        <v>1116723</v>
      </c>
      <c r="I21" s="115">
        <v>281148</v>
      </c>
      <c r="J21" s="115">
        <v>150419</v>
      </c>
      <c r="K21" s="115">
        <v>244056</v>
      </c>
      <c r="L21" s="115">
        <v>197668</v>
      </c>
      <c r="M21" s="115">
        <v>150256</v>
      </c>
      <c r="N21" s="115">
        <v>277927</v>
      </c>
      <c r="O21" s="108">
        <f t="shared" si="7"/>
        <v>1301474</v>
      </c>
      <c r="P21" s="109">
        <f t="shared" si="8"/>
        <v>2418197</v>
      </c>
      <c r="Q21" s="110">
        <f t="shared" si="3"/>
        <v>0.0367426878511372</v>
      </c>
    </row>
    <row r="22" spans="1:17" ht="15" thickBot="1" thickTop="1">
      <c r="A22" s="103" t="s">
        <v>27</v>
      </c>
      <c r="B22" s="104">
        <v>1796</v>
      </c>
      <c r="C22" s="104">
        <v>0</v>
      </c>
      <c r="D22" s="104">
        <v>0</v>
      </c>
      <c r="E22" s="104">
        <v>0</v>
      </c>
      <c r="F22" s="104">
        <v>1346</v>
      </c>
      <c r="G22" s="104">
        <v>0</v>
      </c>
      <c r="H22" s="105">
        <f t="shared" si="6"/>
        <v>3142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14505</v>
      </c>
      <c r="O22" s="108">
        <f t="shared" si="7"/>
        <v>14505</v>
      </c>
      <c r="P22" s="109">
        <f t="shared" si="8"/>
        <v>17647</v>
      </c>
      <c r="Q22" s="110">
        <f t="shared" si="3"/>
        <v>0.0002681329157670025</v>
      </c>
    </row>
    <row r="23" spans="1:17" ht="15" thickBot="1" thickTop="1">
      <c r="A23" s="117" t="s">
        <v>32</v>
      </c>
      <c r="B23" s="115">
        <v>9497</v>
      </c>
      <c r="C23" s="115">
        <v>9257</v>
      </c>
      <c r="D23" s="115">
        <v>18655</v>
      </c>
      <c r="E23" s="115">
        <v>18238</v>
      </c>
      <c r="F23" s="115">
        <v>3814</v>
      </c>
      <c r="G23" s="115">
        <v>1654</v>
      </c>
      <c r="H23" s="105">
        <f t="shared" si="6"/>
        <v>61115</v>
      </c>
      <c r="I23" s="115">
        <v>82973</v>
      </c>
      <c r="J23" s="115">
        <v>51737</v>
      </c>
      <c r="K23" s="115">
        <v>8485</v>
      </c>
      <c r="L23" s="115">
        <v>22973</v>
      </c>
      <c r="M23" s="115">
        <v>52023</v>
      </c>
      <c r="N23" s="115">
        <v>32715</v>
      </c>
      <c r="O23" s="108">
        <f t="shared" si="7"/>
        <v>250906</v>
      </c>
      <c r="P23" s="109">
        <f t="shared" si="8"/>
        <v>312021</v>
      </c>
      <c r="Q23" s="110">
        <f t="shared" si="3"/>
        <v>0.00474092483201314</v>
      </c>
    </row>
    <row r="24" spans="1:17" ht="15" thickBot="1" thickTop="1">
      <c r="A24" s="111" t="s">
        <v>25</v>
      </c>
      <c r="B24" s="104">
        <v>0</v>
      </c>
      <c r="C24" s="106">
        <v>0</v>
      </c>
      <c r="D24" s="104">
        <v>21851</v>
      </c>
      <c r="E24" s="104">
        <v>0</v>
      </c>
      <c r="F24" s="104">
        <v>0</v>
      </c>
      <c r="G24" s="104">
        <v>0</v>
      </c>
      <c r="H24" s="105">
        <f t="shared" si="6"/>
        <v>21851</v>
      </c>
      <c r="I24" s="104">
        <v>7083</v>
      </c>
      <c r="J24" s="104">
        <v>0</v>
      </c>
      <c r="K24" s="104">
        <v>9586</v>
      </c>
      <c r="L24" s="104">
        <v>20000</v>
      </c>
      <c r="M24" s="104">
        <v>0</v>
      </c>
      <c r="N24" s="104">
        <v>0</v>
      </c>
      <c r="O24" s="108">
        <f t="shared" si="7"/>
        <v>36669</v>
      </c>
      <c r="P24" s="109">
        <f t="shared" si="8"/>
        <v>58520</v>
      </c>
      <c r="Q24" s="110">
        <f t="shared" si="3"/>
        <v>0.0008891674636303614</v>
      </c>
    </row>
    <row r="25" spans="1:17" ht="15" thickBot="1" thickTop="1">
      <c r="A25" s="111" t="s">
        <v>26</v>
      </c>
      <c r="B25" s="104">
        <v>0</v>
      </c>
      <c r="C25" s="131">
        <v>0</v>
      </c>
      <c r="D25" s="104">
        <v>0</v>
      </c>
      <c r="E25" s="104">
        <v>0</v>
      </c>
      <c r="F25" s="104">
        <v>0</v>
      </c>
      <c r="G25" s="104">
        <v>0</v>
      </c>
      <c r="H25" s="105">
        <f t="shared" si="6"/>
        <v>0</v>
      </c>
      <c r="I25" s="104"/>
      <c r="J25" s="104">
        <v>1089</v>
      </c>
      <c r="K25" s="104">
        <v>0</v>
      </c>
      <c r="L25" s="104">
        <v>0</v>
      </c>
      <c r="M25" s="104">
        <v>0</v>
      </c>
      <c r="N25" s="104">
        <v>0</v>
      </c>
      <c r="O25" s="108">
        <f t="shared" si="7"/>
        <v>1089</v>
      </c>
      <c r="P25" s="109">
        <f t="shared" si="8"/>
        <v>1089</v>
      </c>
      <c r="Q25" s="110">
        <f t="shared" si="3"/>
        <v>1.654653738710635E-05</v>
      </c>
    </row>
    <row r="26" spans="1:17" ht="15" thickBot="1" thickTop="1">
      <c r="A26" s="119" t="s">
        <v>33</v>
      </c>
      <c r="B26" s="120">
        <f aca="true" t="shared" si="9" ref="B26:G26">SUM(B19:B25)</f>
        <v>187624</v>
      </c>
      <c r="C26" s="120">
        <f t="shared" si="9"/>
        <v>165749</v>
      </c>
      <c r="D26" s="120">
        <f t="shared" si="9"/>
        <v>256598</v>
      </c>
      <c r="E26" s="120">
        <f t="shared" si="9"/>
        <v>272788</v>
      </c>
      <c r="F26" s="120">
        <f t="shared" si="9"/>
        <v>273847</v>
      </c>
      <c r="G26" s="120">
        <f t="shared" si="9"/>
        <v>287771</v>
      </c>
      <c r="H26" s="121">
        <f t="shared" si="6"/>
        <v>1444377</v>
      </c>
      <c r="I26" s="120">
        <f aca="true" t="shared" si="10" ref="I26:P26">SUM(I19:I25)</f>
        <v>429209</v>
      </c>
      <c r="J26" s="120">
        <f t="shared" si="10"/>
        <v>266897</v>
      </c>
      <c r="K26" s="120">
        <f t="shared" si="10"/>
        <v>277648</v>
      </c>
      <c r="L26" s="120">
        <f t="shared" si="10"/>
        <v>250928</v>
      </c>
      <c r="M26" s="120">
        <f t="shared" si="10"/>
        <v>246444</v>
      </c>
      <c r="N26" s="120">
        <f t="shared" si="10"/>
        <v>357594</v>
      </c>
      <c r="O26" s="120">
        <f t="shared" si="10"/>
        <v>1828720</v>
      </c>
      <c r="P26" s="120">
        <f t="shared" si="10"/>
        <v>3273097</v>
      </c>
      <c r="Q26" s="122">
        <f>SUM(P26/P28)</f>
        <v>0.04973225149873795</v>
      </c>
    </row>
    <row r="27" spans="1:17" ht="15" thickBot="1" thickTop="1">
      <c r="A27" s="132"/>
      <c r="B27" s="106"/>
      <c r="C27" s="106"/>
      <c r="D27" s="106"/>
      <c r="E27" s="106"/>
      <c r="F27" s="106"/>
      <c r="G27" s="106"/>
      <c r="H27" s="133"/>
      <c r="I27" s="106"/>
      <c r="J27" s="106"/>
      <c r="K27" s="132"/>
      <c r="L27" s="132"/>
      <c r="M27" s="106"/>
      <c r="N27" s="106"/>
      <c r="O27" s="106"/>
      <c r="P27" s="106"/>
      <c r="Q27" s="134"/>
    </row>
    <row r="28" spans="1:17" ht="15" thickBot="1" thickTop="1">
      <c r="A28" s="135" t="s">
        <v>34</v>
      </c>
      <c r="B28" s="136">
        <f>SUM(B17+B26)</f>
        <v>4297307</v>
      </c>
      <c r="C28" s="136">
        <f aca="true" t="shared" si="11" ref="C28:J28">SUM(C17+C26)</f>
        <v>4410584</v>
      </c>
      <c r="D28" s="136">
        <f t="shared" si="11"/>
        <v>3912488</v>
      </c>
      <c r="E28" s="136">
        <f t="shared" si="11"/>
        <v>4279070</v>
      </c>
      <c r="F28" s="136">
        <f t="shared" si="11"/>
        <v>5680062</v>
      </c>
      <c r="G28" s="136">
        <f t="shared" si="11"/>
        <v>6239705</v>
      </c>
      <c r="H28" s="137">
        <f t="shared" si="11"/>
        <v>28819216</v>
      </c>
      <c r="I28" s="136">
        <f t="shared" si="11"/>
        <v>5732505</v>
      </c>
      <c r="J28" s="136">
        <f t="shared" si="11"/>
        <v>6143311</v>
      </c>
      <c r="K28" s="136">
        <f>SUM(K17,K26)</f>
        <v>5669243</v>
      </c>
      <c r="L28" s="136">
        <f>+L17+L26</f>
        <v>5759307</v>
      </c>
      <c r="M28" s="136">
        <f>SUM(M17+M26)</f>
        <v>6887811</v>
      </c>
      <c r="N28" s="136">
        <f>SUM(N17+N26)</f>
        <v>6802981</v>
      </c>
      <c r="O28" s="136">
        <f>SUM(O17+O26)</f>
        <v>36995158</v>
      </c>
      <c r="P28" s="136">
        <f>SUM(P17+P26)</f>
        <v>65814374</v>
      </c>
      <c r="Q28" s="138">
        <v>1</v>
      </c>
    </row>
    <row r="29" ht="12.75" thickTop="1"/>
  </sheetData>
  <sheetProtection/>
  <printOptions/>
  <pageMargins left="0.5905511811023623" right="0" top="2.3228346456692917" bottom="0.1968503937007874" header="0.11811023622047245" footer="0"/>
  <pageSetup horizontalDpi="600" verticalDpi="600" orientation="landscape" paperSize="9" scale="74" r:id="rId1"/>
  <headerFooter>
    <oddHeader>&amp;C&amp;"Arial,Negrita"&amp;28EXPEDICION DE VALORES PARA VINOS NACIONALES E IMPORTADOS AÑO 2016 (expresado en litros)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9">
      <selection activeCell="K29" sqref="K29"/>
    </sheetView>
  </sheetViews>
  <sheetFormatPr defaultColWidth="11.421875" defaultRowHeight="12.75"/>
  <cols>
    <col min="1" max="1" width="18.7109375" style="0" customWidth="1"/>
    <col min="2" max="7" width="10.140625" style="0" customWidth="1"/>
    <col min="8" max="8" width="11.28125" style="0" customWidth="1"/>
    <col min="9" max="14" width="10.140625" style="0" customWidth="1"/>
    <col min="15" max="16" width="11.28125" style="0" customWidth="1"/>
    <col min="17" max="17" width="10.140625" style="0" customWidth="1"/>
  </cols>
  <sheetData>
    <row r="1" spans="1:17" ht="15" thickBot="1" thickTop="1">
      <c r="A1" s="91" t="s">
        <v>55</v>
      </c>
      <c r="B1" s="92" t="s">
        <v>0</v>
      </c>
      <c r="C1" s="92" t="s">
        <v>72</v>
      </c>
      <c r="D1" s="92" t="s">
        <v>2</v>
      </c>
      <c r="E1" s="92" t="s">
        <v>3</v>
      </c>
      <c r="F1" s="92" t="s">
        <v>4</v>
      </c>
      <c r="G1" s="92" t="s">
        <v>5</v>
      </c>
      <c r="H1" s="93" t="s">
        <v>63</v>
      </c>
      <c r="I1" s="92" t="s">
        <v>7</v>
      </c>
      <c r="J1" s="92" t="s">
        <v>8</v>
      </c>
      <c r="K1" s="92" t="s">
        <v>73</v>
      </c>
      <c r="L1" s="92" t="s">
        <v>74</v>
      </c>
      <c r="M1" s="94" t="s">
        <v>75</v>
      </c>
      <c r="N1" s="92" t="s">
        <v>76</v>
      </c>
      <c r="O1" s="95" t="s">
        <v>71</v>
      </c>
      <c r="P1" s="95" t="s">
        <v>14</v>
      </c>
      <c r="Q1" s="95" t="s">
        <v>78</v>
      </c>
    </row>
    <row r="2" spans="1:17" ht="15" thickBot="1" thickTop="1">
      <c r="A2" s="96" t="s">
        <v>56</v>
      </c>
      <c r="B2" s="97"/>
      <c r="C2" s="98"/>
      <c r="D2" s="98"/>
      <c r="E2" s="98"/>
      <c r="F2" s="98"/>
      <c r="G2" s="98"/>
      <c r="H2" s="99" t="s">
        <v>77</v>
      </c>
      <c r="I2" s="100"/>
      <c r="J2" s="139"/>
      <c r="K2" s="98"/>
      <c r="L2" s="98"/>
      <c r="M2" s="98"/>
      <c r="N2" s="98"/>
      <c r="O2" s="101" t="s">
        <v>77</v>
      </c>
      <c r="P2" s="102"/>
      <c r="Q2" s="102"/>
    </row>
    <row r="3" spans="1:17" ht="15" thickBot="1" thickTop="1">
      <c r="A3" s="103" t="s">
        <v>16</v>
      </c>
      <c r="B3" s="104">
        <v>1643800</v>
      </c>
      <c r="C3" s="104">
        <v>1962490</v>
      </c>
      <c r="D3" s="104">
        <v>2450570</v>
      </c>
      <c r="E3" s="104">
        <v>2065330</v>
      </c>
      <c r="F3" s="104">
        <v>2150230</v>
      </c>
      <c r="G3" s="104">
        <v>2347600</v>
      </c>
      <c r="H3" s="105">
        <f aca="true" t="shared" si="0" ref="H3:H16">SUM(B3:G3)</f>
        <v>12620020</v>
      </c>
      <c r="I3" s="104">
        <v>1929470</v>
      </c>
      <c r="J3" s="104">
        <v>1958810</v>
      </c>
      <c r="K3" s="107">
        <v>2031460</v>
      </c>
      <c r="L3" s="107">
        <v>2220700</v>
      </c>
      <c r="M3" s="104">
        <v>2002700</v>
      </c>
      <c r="N3" s="104">
        <v>2379750</v>
      </c>
      <c r="O3" s="108">
        <f aca="true" t="shared" si="1" ref="O3:O16">SUM(I3:N3)</f>
        <v>12522890</v>
      </c>
      <c r="P3" s="109">
        <f aca="true" t="shared" si="2" ref="P3:P16">SUM(H3+O3)</f>
        <v>25142910</v>
      </c>
      <c r="Q3" s="110">
        <f>SUM(P3/$P$28)</f>
        <v>0.3685678663286066</v>
      </c>
    </row>
    <row r="4" spans="1:17" ht="15" thickBot="1" thickTop="1">
      <c r="A4" s="103" t="s">
        <v>17</v>
      </c>
      <c r="B4" s="104">
        <v>312635</v>
      </c>
      <c r="C4" s="104">
        <v>347738</v>
      </c>
      <c r="D4" s="104">
        <v>474475</v>
      </c>
      <c r="E4" s="104">
        <v>391338</v>
      </c>
      <c r="F4" s="104">
        <v>401665</v>
      </c>
      <c r="G4" s="104">
        <v>429888</v>
      </c>
      <c r="H4" s="105">
        <f t="shared" si="0"/>
        <v>2357739</v>
      </c>
      <c r="I4" s="104">
        <v>416730</v>
      </c>
      <c r="J4" s="104">
        <v>366605</v>
      </c>
      <c r="K4" s="107">
        <v>361634</v>
      </c>
      <c r="L4" s="107">
        <v>426230</v>
      </c>
      <c r="M4" s="104">
        <v>381234</v>
      </c>
      <c r="N4" s="104">
        <v>535780</v>
      </c>
      <c r="O4" s="108">
        <f t="shared" si="1"/>
        <v>2488213</v>
      </c>
      <c r="P4" s="109">
        <f t="shared" si="2"/>
        <v>4845952</v>
      </c>
      <c r="Q4" s="110">
        <f aca="true" t="shared" si="3" ref="Q4:Q25">SUM(P4/$P$28)</f>
        <v>0.07103641499614977</v>
      </c>
    </row>
    <row r="5" spans="1:17" ht="15" thickBot="1" thickTop="1">
      <c r="A5" s="111" t="s">
        <v>18</v>
      </c>
      <c r="B5" s="104">
        <v>357750</v>
      </c>
      <c r="C5" s="104">
        <v>406278</v>
      </c>
      <c r="D5" s="104">
        <v>475737</v>
      </c>
      <c r="E5" s="104">
        <v>450069</v>
      </c>
      <c r="F5" s="104">
        <v>410586</v>
      </c>
      <c r="G5" s="104">
        <v>494970</v>
      </c>
      <c r="H5" s="105">
        <f t="shared" si="0"/>
        <v>2595390</v>
      </c>
      <c r="I5" s="104">
        <v>484260</v>
      </c>
      <c r="J5" s="104">
        <v>357000</v>
      </c>
      <c r="K5" s="112">
        <v>378240</v>
      </c>
      <c r="L5" s="112">
        <v>379530</v>
      </c>
      <c r="M5" s="104">
        <v>419790</v>
      </c>
      <c r="N5" s="104">
        <v>435330</v>
      </c>
      <c r="O5" s="108">
        <f t="shared" si="1"/>
        <v>2454150</v>
      </c>
      <c r="P5" s="109">
        <f t="shared" si="2"/>
        <v>5049540</v>
      </c>
      <c r="Q5" s="110">
        <f t="shared" si="3"/>
        <v>0.07402079487779864</v>
      </c>
    </row>
    <row r="6" spans="1:17" ht="15" thickBot="1" thickTop="1">
      <c r="A6" s="113" t="s">
        <v>19</v>
      </c>
      <c r="B6" s="104">
        <v>138110</v>
      </c>
      <c r="C6" s="104">
        <v>291749</v>
      </c>
      <c r="D6" s="104">
        <v>305689</v>
      </c>
      <c r="E6" s="104">
        <v>369198</v>
      </c>
      <c r="F6" s="104">
        <v>254845</v>
      </c>
      <c r="G6" s="104">
        <v>317740</v>
      </c>
      <c r="H6" s="105">
        <f t="shared" si="0"/>
        <v>1677331</v>
      </c>
      <c r="I6" s="104">
        <v>288825</v>
      </c>
      <c r="J6" s="104">
        <v>372620</v>
      </c>
      <c r="K6" s="107">
        <v>377000</v>
      </c>
      <c r="L6" s="107">
        <v>247800</v>
      </c>
      <c r="M6" s="107">
        <v>272055</v>
      </c>
      <c r="N6" s="104">
        <v>319190</v>
      </c>
      <c r="O6" s="108">
        <f t="shared" si="1"/>
        <v>1877490</v>
      </c>
      <c r="P6" s="109">
        <f t="shared" si="2"/>
        <v>3554821</v>
      </c>
      <c r="Q6" s="110">
        <f t="shared" si="3"/>
        <v>0.05210983100803064</v>
      </c>
    </row>
    <row r="7" spans="1:17" ht="15" thickBot="1" thickTop="1">
      <c r="A7" s="103" t="s">
        <v>20</v>
      </c>
      <c r="B7" s="104">
        <v>33620</v>
      </c>
      <c r="C7" s="104">
        <v>111910</v>
      </c>
      <c r="D7" s="104">
        <v>34460</v>
      </c>
      <c r="E7" s="104">
        <v>55796</v>
      </c>
      <c r="F7" s="104">
        <v>53150</v>
      </c>
      <c r="G7" s="104">
        <v>38900</v>
      </c>
      <c r="H7" s="105">
        <f t="shared" si="0"/>
        <v>327836</v>
      </c>
      <c r="I7" s="104">
        <v>57850</v>
      </c>
      <c r="J7" s="104">
        <v>30740</v>
      </c>
      <c r="K7" s="107">
        <v>23880</v>
      </c>
      <c r="L7" s="107">
        <v>27450</v>
      </c>
      <c r="M7" s="104">
        <v>57400</v>
      </c>
      <c r="N7" s="104">
        <v>41550</v>
      </c>
      <c r="O7" s="108">
        <f t="shared" si="1"/>
        <v>238870</v>
      </c>
      <c r="P7" s="109">
        <f t="shared" si="2"/>
        <v>566706</v>
      </c>
      <c r="Q7" s="110">
        <f t="shared" si="3"/>
        <v>0.00830729701755363</v>
      </c>
    </row>
    <row r="8" spans="1:17" ht="15" thickBot="1" thickTop="1">
      <c r="A8" s="103" t="s">
        <v>21</v>
      </c>
      <c r="B8" s="104">
        <v>1983371</v>
      </c>
      <c r="C8" s="104">
        <v>1297288</v>
      </c>
      <c r="D8" s="104">
        <v>359487</v>
      </c>
      <c r="E8" s="104">
        <v>832000</v>
      </c>
      <c r="F8" s="104">
        <v>1497561</v>
      </c>
      <c r="G8" s="104">
        <v>2948000</v>
      </c>
      <c r="H8" s="105">
        <f t="shared" si="0"/>
        <v>8917707</v>
      </c>
      <c r="I8" s="104">
        <v>1941000</v>
      </c>
      <c r="J8" s="104">
        <v>1965000</v>
      </c>
      <c r="K8" s="107">
        <v>2099000</v>
      </c>
      <c r="L8" s="107">
        <v>1352200</v>
      </c>
      <c r="M8" s="104">
        <v>1915000</v>
      </c>
      <c r="N8" s="104">
        <v>1774000</v>
      </c>
      <c r="O8" s="108">
        <f t="shared" si="1"/>
        <v>11046200</v>
      </c>
      <c r="P8" s="109">
        <f t="shared" si="2"/>
        <v>19963907</v>
      </c>
      <c r="Q8" s="110">
        <f t="shared" si="3"/>
        <v>0.29264928389644373</v>
      </c>
    </row>
    <row r="9" spans="1:17" ht="15" thickBot="1" thickTop="1">
      <c r="A9" s="103" t="s">
        <v>22</v>
      </c>
      <c r="B9" s="104">
        <v>10080</v>
      </c>
      <c r="C9" s="104">
        <v>20287</v>
      </c>
      <c r="D9" s="104">
        <v>22987</v>
      </c>
      <c r="E9" s="104">
        <v>16900</v>
      </c>
      <c r="F9" s="104">
        <v>13462</v>
      </c>
      <c r="G9" s="104">
        <v>26452</v>
      </c>
      <c r="H9" s="105">
        <f t="shared" si="0"/>
        <v>110168</v>
      </c>
      <c r="I9" s="104">
        <v>13220</v>
      </c>
      <c r="J9" s="104">
        <v>25912</v>
      </c>
      <c r="K9" s="107">
        <v>25074</v>
      </c>
      <c r="L9" s="107">
        <v>56662</v>
      </c>
      <c r="M9" s="104">
        <v>157365</v>
      </c>
      <c r="N9" s="104">
        <v>134213</v>
      </c>
      <c r="O9" s="108">
        <f t="shared" si="1"/>
        <v>412446</v>
      </c>
      <c r="P9" s="109">
        <f t="shared" si="2"/>
        <v>522614</v>
      </c>
      <c r="Q9" s="110">
        <f t="shared" si="3"/>
        <v>0.007660955986934623</v>
      </c>
    </row>
    <row r="10" spans="1:17" ht="15" thickBot="1" thickTop="1">
      <c r="A10" s="111" t="s">
        <v>23</v>
      </c>
      <c r="B10" s="104">
        <v>450</v>
      </c>
      <c r="C10" s="104">
        <v>637</v>
      </c>
      <c r="D10" s="104">
        <v>950</v>
      </c>
      <c r="E10" s="104">
        <v>300</v>
      </c>
      <c r="F10" s="104">
        <v>3988</v>
      </c>
      <c r="G10" s="104">
        <v>188</v>
      </c>
      <c r="H10" s="105">
        <f t="shared" si="0"/>
        <v>6513</v>
      </c>
      <c r="I10" s="104">
        <v>617</v>
      </c>
      <c r="J10" s="104">
        <v>0</v>
      </c>
      <c r="K10" s="112">
        <v>4392</v>
      </c>
      <c r="L10" s="112">
        <v>5825</v>
      </c>
      <c r="M10" s="104">
        <v>1790</v>
      </c>
      <c r="N10" s="104">
        <v>8629</v>
      </c>
      <c r="O10" s="108">
        <f t="shared" si="1"/>
        <v>21253</v>
      </c>
      <c r="P10" s="109">
        <f t="shared" si="2"/>
        <v>27766</v>
      </c>
      <c r="Q10" s="110">
        <f t="shared" si="3"/>
        <v>0.0004070195286257673</v>
      </c>
    </row>
    <row r="11" spans="1:17" ht="15" thickBot="1" thickTop="1">
      <c r="A11" s="114" t="s">
        <v>24</v>
      </c>
      <c r="B11" s="115">
        <v>239616</v>
      </c>
      <c r="C11" s="115">
        <v>243434</v>
      </c>
      <c r="D11" s="115">
        <v>149115</v>
      </c>
      <c r="E11" s="115">
        <v>244785</v>
      </c>
      <c r="F11" s="115">
        <v>332567</v>
      </c>
      <c r="G11" s="115">
        <v>437534</v>
      </c>
      <c r="H11" s="105">
        <f t="shared" si="0"/>
        <v>1647051</v>
      </c>
      <c r="I11" s="115">
        <v>356630</v>
      </c>
      <c r="J11" s="115">
        <v>379408</v>
      </c>
      <c r="K11" s="116">
        <v>425325</v>
      </c>
      <c r="L11" s="116">
        <v>416474</v>
      </c>
      <c r="M11" s="115">
        <v>432211</v>
      </c>
      <c r="N11" s="115">
        <v>564194</v>
      </c>
      <c r="O11" s="108">
        <f t="shared" si="1"/>
        <v>2574242</v>
      </c>
      <c r="P11" s="109">
        <f t="shared" si="2"/>
        <v>4221293</v>
      </c>
      <c r="Q11" s="110">
        <f t="shared" si="3"/>
        <v>0.061879589679869305</v>
      </c>
    </row>
    <row r="12" spans="1:17" ht="15" thickBot="1" thickTop="1">
      <c r="A12" s="111" t="s">
        <v>25</v>
      </c>
      <c r="B12" s="104">
        <v>64793</v>
      </c>
      <c r="C12" s="104">
        <v>40159</v>
      </c>
      <c r="D12" s="104">
        <v>105900</v>
      </c>
      <c r="E12" s="104">
        <v>21019</v>
      </c>
      <c r="F12" s="104">
        <v>54922</v>
      </c>
      <c r="G12" s="104">
        <v>27604</v>
      </c>
      <c r="H12" s="105">
        <f t="shared" si="0"/>
        <v>314397</v>
      </c>
      <c r="I12" s="104">
        <v>58706</v>
      </c>
      <c r="J12" s="104">
        <v>70615</v>
      </c>
      <c r="K12" s="112">
        <v>42790</v>
      </c>
      <c r="L12" s="112">
        <v>133620</v>
      </c>
      <c r="M12" s="104">
        <v>130218</v>
      </c>
      <c r="N12" s="104">
        <v>109630</v>
      </c>
      <c r="O12" s="108">
        <f t="shared" si="1"/>
        <v>545579</v>
      </c>
      <c r="P12" s="109">
        <f t="shared" si="2"/>
        <v>859976</v>
      </c>
      <c r="Q12" s="110">
        <f t="shared" si="3"/>
        <v>0.012606318020221597</v>
      </c>
    </row>
    <row r="13" spans="1:17" ht="15" thickBot="1" thickTop="1">
      <c r="A13" s="111" t="s">
        <v>26</v>
      </c>
      <c r="B13" s="104">
        <v>0</v>
      </c>
      <c r="C13" s="104">
        <v>0</v>
      </c>
      <c r="D13" s="104">
        <v>29700</v>
      </c>
      <c r="E13" s="104">
        <v>36650</v>
      </c>
      <c r="F13" s="104">
        <v>0</v>
      </c>
      <c r="G13" s="104">
        <v>0</v>
      </c>
      <c r="H13" s="105">
        <f t="shared" si="0"/>
        <v>66350</v>
      </c>
      <c r="I13" s="104">
        <v>43100</v>
      </c>
      <c r="J13" s="104">
        <v>19100</v>
      </c>
      <c r="K13" s="112">
        <v>0</v>
      </c>
      <c r="L13" s="112">
        <v>25150</v>
      </c>
      <c r="M13" s="104">
        <v>30675</v>
      </c>
      <c r="N13" s="104">
        <v>24400</v>
      </c>
      <c r="O13" s="108">
        <f t="shared" si="1"/>
        <v>142425</v>
      </c>
      <c r="P13" s="109">
        <f t="shared" si="2"/>
        <v>208775</v>
      </c>
      <c r="Q13" s="110">
        <f t="shared" si="3"/>
        <v>0.00306041569145158</v>
      </c>
    </row>
    <row r="14" spans="1:17" ht="15" thickBot="1" thickTop="1">
      <c r="A14" s="117" t="s">
        <v>27</v>
      </c>
      <c r="B14" s="115">
        <v>9675</v>
      </c>
      <c r="C14" s="115">
        <v>4320</v>
      </c>
      <c r="D14" s="115">
        <v>3000</v>
      </c>
      <c r="E14" s="115">
        <v>2550</v>
      </c>
      <c r="F14" s="115">
        <v>7392</v>
      </c>
      <c r="G14" s="115">
        <v>1720</v>
      </c>
      <c r="H14" s="105">
        <f t="shared" si="0"/>
        <v>28657</v>
      </c>
      <c r="I14" s="115">
        <v>6135</v>
      </c>
      <c r="J14" s="115">
        <v>1943</v>
      </c>
      <c r="K14" s="118">
        <v>5780</v>
      </c>
      <c r="L14" s="118">
        <v>10132</v>
      </c>
      <c r="M14" s="115">
        <v>11650</v>
      </c>
      <c r="N14" s="115">
        <v>19670</v>
      </c>
      <c r="O14" s="108">
        <f t="shared" si="1"/>
        <v>55310</v>
      </c>
      <c r="P14" s="109">
        <f t="shared" si="2"/>
        <v>83967</v>
      </c>
      <c r="Q14" s="110">
        <f t="shared" si="3"/>
        <v>0.001230865402294886</v>
      </c>
    </row>
    <row r="15" spans="1:17" ht="15" thickBot="1" thickTop="1">
      <c r="A15" s="111" t="s">
        <v>58</v>
      </c>
      <c r="B15" s="104">
        <v>1250</v>
      </c>
      <c r="C15" s="104">
        <v>1000</v>
      </c>
      <c r="D15" s="104">
        <v>3592</v>
      </c>
      <c r="E15" s="104">
        <v>1625</v>
      </c>
      <c r="F15" s="104">
        <v>4250</v>
      </c>
      <c r="G15" s="104">
        <v>3937</v>
      </c>
      <c r="H15" s="105">
        <f t="shared" si="0"/>
        <v>15654</v>
      </c>
      <c r="I15" s="104">
        <v>2375</v>
      </c>
      <c r="J15" s="104">
        <v>3494</v>
      </c>
      <c r="K15" s="112">
        <v>4325</v>
      </c>
      <c r="L15" s="112">
        <v>4262</v>
      </c>
      <c r="M15" s="104">
        <v>7100</v>
      </c>
      <c r="N15" s="104">
        <v>1606</v>
      </c>
      <c r="O15" s="108">
        <f t="shared" si="1"/>
        <v>23162</v>
      </c>
      <c r="P15" s="109">
        <f t="shared" si="2"/>
        <v>38816</v>
      </c>
      <c r="Q15" s="110">
        <f t="shared" si="3"/>
        <v>0.0005690005770776412</v>
      </c>
    </row>
    <row r="16" spans="1:17" ht="15" thickBot="1" thickTop="1">
      <c r="A16" s="111" t="s">
        <v>54</v>
      </c>
      <c r="B16" s="104">
        <v>2437</v>
      </c>
      <c r="C16" s="104">
        <v>4125</v>
      </c>
      <c r="D16" s="104">
        <v>4575</v>
      </c>
      <c r="E16" s="104">
        <v>4687</v>
      </c>
      <c r="F16" s="104">
        <v>1125</v>
      </c>
      <c r="G16" s="104">
        <v>2625</v>
      </c>
      <c r="H16" s="105">
        <f t="shared" si="0"/>
        <v>19574</v>
      </c>
      <c r="I16" s="104">
        <v>1762</v>
      </c>
      <c r="J16" s="104">
        <v>8812</v>
      </c>
      <c r="K16" s="112">
        <v>11288</v>
      </c>
      <c r="L16" s="112">
        <v>17173</v>
      </c>
      <c r="M16" s="104">
        <v>33336</v>
      </c>
      <c r="N16" s="104">
        <v>33225</v>
      </c>
      <c r="O16" s="108">
        <f t="shared" si="1"/>
        <v>105596</v>
      </c>
      <c r="P16" s="109">
        <f t="shared" si="2"/>
        <v>125170</v>
      </c>
      <c r="Q16" s="110">
        <f t="shared" si="3"/>
        <v>0.0018348568176218142</v>
      </c>
    </row>
    <row r="17" spans="1:17" ht="15" thickBot="1" thickTop="1">
      <c r="A17" s="119" t="s">
        <v>29</v>
      </c>
      <c r="B17" s="120">
        <f>SUM(B3:B16)</f>
        <v>4797587</v>
      </c>
      <c r="C17" s="120">
        <f aca="true" t="shared" si="4" ref="C17:H17">SUM(C3:C16)</f>
        <v>4731415</v>
      </c>
      <c r="D17" s="120">
        <f t="shared" si="4"/>
        <v>4420237</v>
      </c>
      <c r="E17" s="120">
        <f t="shared" si="4"/>
        <v>4492247</v>
      </c>
      <c r="F17" s="120">
        <f>SUM(F3:F16)</f>
        <v>5185743</v>
      </c>
      <c r="G17" s="120">
        <f t="shared" si="4"/>
        <v>7077158</v>
      </c>
      <c r="H17" s="121">
        <f t="shared" si="4"/>
        <v>30704387</v>
      </c>
      <c r="I17" s="120">
        <f>SUM(I3:I16)</f>
        <v>5600680</v>
      </c>
      <c r="J17" s="120">
        <f aca="true" t="shared" si="5" ref="J17:P17">SUM(J3:J16)</f>
        <v>5560059</v>
      </c>
      <c r="K17" s="120">
        <f t="shared" si="5"/>
        <v>5790188</v>
      </c>
      <c r="L17" s="120">
        <f t="shared" si="5"/>
        <v>5323208</v>
      </c>
      <c r="M17" s="120">
        <f t="shared" si="5"/>
        <v>5852524</v>
      </c>
      <c r="N17" s="120">
        <f>SUM(N3:N16)</f>
        <v>6381167</v>
      </c>
      <c r="O17" s="120">
        <f t="shared" si="5"/>
        <v>34507826</v>
      </c>
      <c r="P17" s="120">
        <f t="shared" si="5"/>
        <v>65212213</v>
      </c>
      <c r="Q17" s="140">
        <f t="shared" si="3"/>
        <v>0.9559405098286802</v>
      </c>
    </row>
    <row r="18" spans="1:17" ht="15" thickBot="1" thickTop="1">
      <c r="A18" s="123" t="s">
        <v>57</v>
      </c>
      <c r="B18" s="124"/>
      <c r="C18" s="124"/>
      <c r="D18" s="124"/>
      <c r="E18" s="124"/>
      <c r="F18" s="124"/>
      <c r="G18" s="124"/>
      <c r="H18" s="125"/>
      <c r="I18" s="124"/>
      <c r="J18" s="124"/>
      <c r="K18" s="126"/>
      <c r="L18" s="126"/>
      <c r="M18" s="124"/>
      <c r="N18" s="124"/>
      <c r="O18" s="124"/>
      <c r="P18" s="124"/>
      <c r="Q18" s="110"/>
    </row>
    <row r="19" spans="1:17" ht="15" thickBot="1" thickTop="1">
      <c r="A19" s="111" t="s">
        <v>30</v>
      </c>
      <c r="B19" s="104">
        <v>2086</v>
      </c>
      <c r="C19" s="104">
        <v>5613</v>
      </c>
      <c r="D19" s="104">
        <v>13604</v>
      </c>
      <c r="E19" s="104">
        <v>626</v>
      </c>
      <c r="F19" s="104">
        <v>2692</v>
      </c>
      <c r="G19" s="104">
        <v>13604</v>
      </c>
      <c r="H19" s="105">
        <f aca="true" t="shared" si="6" ref="H19:H26">SUM(B19:G19)</f>
        <v>38225</v>
      </c>
      <c r="I19" s="104">
        <v>0</v>
      </c>
      <c r="J19" s="104">
        <v>0</v>
      </c>
      <c r="K19" s="104">
        <v>0</v>
      </c>
      <c r="L19" s="104">
        <v>3592</v>
      </c>
      <c r="M19" s="104">
        <v>15963</v>
      </c>
      <c r="N19" s="104">
        <v>86</v>
      </c>
      <c r="O19" s="108">
        <f aca="true" t="shared" si="7" ref="O19:O25">SUM(I19:N19)</f>
        <v>19641</v>
      </c>
      <c r="P19" s="109">
        <f aca="true" t="shared" si="8" ref="P19:P25">SUM(H19+O19)</f>
        <v>57866</v>
      </c>
      <c r="Q19" s="110">
        <f t="shared" si="3"/>
        <v>0.0008482529728249893</v>
      </c>
    </row>
    <row r="20" spans="1:17" ht="15" thickBot="1" thickTop="1">
      <c r="A20" s="111" t="s">
        <v>21</v>
      </c>
      <c r="B20" s="104">
        <v>0</v>
      </c>
      <c r="C20" s="104">
        <v>23025</v>
      </c>
      <c r="D20" s="104">
        <v>0</v>
      </c>
      <c r="E20" s="104">
        <v>74845</v>
      </c>
      <c r="F20" s="104">
        <v>38375</v>
      </c>
      <c r="G20" s="104">
        <v>33585</v>
      </c>
      <c r="H20" s="105">
        <f t="shared" si="6"/>
        <v>169830</v>
      </c>
      <c r="I20" s="104">
        <v>0</v>
      </c>
      <c r="J20" s="104">
        <v>0</v>
      </c>
      <c r="K20" s="104">
        <v>51830</v>
      </c>
      <c r="L20" s="104">
        <v>0</v>
      </c>
      <c r="M20" s="104">
        <v>0</v>
      </c>
      <c r="N20" s="104">
        <v>25910</v>
      </c>
      <c r="O20" s="108">
        <f t="shared" si="7"/>
        <v>77740</v>
      </c>
      <c r="P20" s="109">
        <f t="shared" si="8"/>
        <v>247570</v>
      </c>
      <c r="Q20" s="110">
        <f t="shared" si="3"/>
        <v>0.0036291084312425705</v>
      </c>
    </row>
    <row r="21" spans="1:17" ht="15" thickBot="1" thickTop="1">
      <c r="A21" s="128" t="s">
        <v>31</v>
      </c>
      <c r="B21" s="129">
        <v>105293</v>
      </c>
      <c r="C21" s="130">
        <v>127622</v>
      </c>
      <c r="D21" s="115">
        <v>132580</v>
      </c>
      <c r="E21" s="115">
        <v>271620</v>
      </c>
      <c r="F21" s="115">
        <v>82726</v>
      </c>
      <c r="G21" s="115">
        <v>255990</v>
      </c>
      <c r="H21" s="105">
        <f t="shared" si="6"/>
        <v>975831</v>
      </c>
      <c r="I21" s="115">
        <v>228054</v>
      </c>
      <c r="J21" s="115">
        <v>196979</v>
      </c>
      <c r="K21" s="115">
        <v>243228</v>
      </c>
      <c r="L21" s="115">
        <v>273916</v>
      </c>
      <c r="M21" s="115">
        <v>143362</v>
      </c>
      <c r="N21" s="115">
        <v>282719</v>
      </c>
      <c r="O21" s="108">
        <f t="shared" si="7"/>
        <v>1368258</v>
      </c>
      <c r="P21" s="109">
        <f t="shared" si="8"/>
        <v>2344089</v>
      </c>
      <c r="Q21" s="110">
        <f t="shared" si="3"/>
        <v>0.03436180940131262</v>
      </c>
    </row>
    <row r="22" spans="1:17" ht="15" thickBot="1" thickTop="1">
      <c r="A22" s="103" t="s">
        <v>27</v>
      </c>
      <c r="B22" s="104">
        <v>9015</v>
      </c>
      <c r="C22" s="104">
        <v>622</v>
      </c>
      <c r="D22" s="104">
        <v>3328</v>
      </c>
      <c r="E22" s="104">
        <v>0</v>
      </c>
      <c r="F22" s="104">
        <v>0</v>
      </c>
      <c r="G22" s="104">
        <v>109</v>
      </c>
      <c r="H22" s="105">
        <f t="shared" si="6"/>
        <v>13074</v>
      </c>
      <c r="I22" s="104">
        <v>446</v>
      </c>
      <c r="J22" s="104">
        <v>0</v>
      </c>
      <c r="K22" s="104">
        <v>0</v>
      </c>
      <c r="L22" s="104">
        <v>0</v>
      </c>
      <c r="M22" s="104">
        <v>13197</v>
      </c>
      <c r="N22" s="104">
        <v>0</v>
      </c>
      <c r="O22" s="108">
        <f t="shared" si="7"/>
        <v>13643</v>
      </c>
      <c r="P22" s="109">
        <f t="shared" si="8"/>
        <v>26717</v>
      </c>
      <c r="Q22" s="110">
        <f t="shared" si="3"/>
        <v>0.00039164232321164824</v>
      </c>
    </row>
    <row r="23" spans="1:17" ht="15" thickBot="1" thickTop="1">
      <c r="A23" s="117" t="s">
        <v>32</v>
      </c>
      <c r="B23" s="115">
        <v>532</v>
      </c>
      <c r="C23" s="115">
        <v>17447</v>
      </c>
      <c r="D23" s="115">
        <v>1002</v>
      </c>
      <c r="E23" s="115">
        <v>13866</v>
      </c>
      <c r="F23" s="115">
        <v>4000</v>
      </c>
      <c r="G23" s="115">
        <v>12498</v>
      </c>
      <c r="H23" s="105">
        <f t="shared" si="6"/>
        <v>49345</v>
      </c>
      <c r="I23" s="115">
        <v>27869</v>
      </c>
      <c r="J23" s="115">
        <v>22326</v>
      </c>
      <c r="K23" s="115">
        <v>51503</v>
      </c>
      <c r="L23" s="115">
        <v>42393</v>
      </c>
      <c r="M23" s="115">
        <v>69921</v>
      </c>
      <c r="N23" s="115">
        <v>40799</v>
      </c>
      <c r="O23" s="108">
        <f t="shared" si="7"/>
        <v>254811</v>
      </c>
      <c r="P23" s="109">
        <f t="shared" si="8"/>
        <v>304156</v>
      </c>
      <c r="Q23" s="110">
        <f t="shared" si="3"/>
        <v>0.004458597988500284</v>
      </c>
    </row>
    <row r="24" spans="1:17" ht="15" thickBot="1" thickTop="1">
      <c r="A24" s="111" t="s">
        <v>25</v>
      </c>
      <c r="B24" s="104">
        <v>0</v>
      </c>
      <c r="C24" s="106">
        <v>0</v>
      </c>
      <c r="D24" s="104">
        <v>0</v>
      </c>
      <c r="E24" s="104">
        <v>0</v>
      </c>
      <c r="F24" s="104">
        <v>0</v>
      </c>
      <c r="G24" s="104">
        <v>0</v>
      </c>
      <c r="H24" s="105">
        <f t="shared" si="6"/>
        <v>0</v>
      </c>
      <c r="I24" s="104">
        <v>0</v>
      </c>
      <c r="J24" s="104">
        <v>13538</v>
      </c>
      <c r="K24" s="104">
        <v>0</v>
      </c>
      <c r="L24" s="104">
        <v>0</v>
      </c>
      <c r="M24" s="104">
        <v>0</v>
      </c>
      <c r="N24" s="104">
        <v>11090</v>
      </c>
      <c r="O24" s="108">
        <f t="shared" si="7"/>
        <v>24628</v>
      </c>
      <c r="P24" s="109">
        <f t="shared" si="8"/>
        <v>24628</v>
      </c>
      <c r="Q24" s="110">
        <f t="shared" si="3"/>
        <v>0.0003610198426491175</v>
      </c>
    </row>
    <row r="25" spans="1:17" ht="15" thickBot="1" thickTop="1">
      <c r="A25" s="111" t="s">
        <v>26</v>
      </c>
      <c r="B25" s="104">
        <v>0</v>
      </c>
      <c r="C25" s="131">
        <v>0</v>
      </c>
      <c r="D25" s="104">
        <v>0</v>
      </c>
      <c r="E25" s="104">
        <v>0</v>
      </c>
      <c r="F25" s="104">
        <v>0</v>
      </c>
      <c r="G25" s="104">
        <v>0</v>
      </c>
      <c r="H25" s="105">
        <f t="shared" si="6"/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618</v>
      </c>
      <c r="N25" s="104">
        <v>0</v>
      </c>
      <c r="O25" s="108">
        <f t="shared" si="7"/>
        <v>618</v>
      </c>
      <c r="P25" s="109">
        <f t="shared" si="8"/>
        <v>618</v>
      </c>
      <c r="Q25" s="110">
        <f t="shared" si="3"/>
        <v>9.059211578575387E-06</v>
      </c>
    </row>
    <row r="26" spans="1:17" ht="15" thickBot="1" thickTop="1">
      <c r="A26" s="119" t="s">
        <v>33</v>
      </c>
      <c r="B26" s="120">
        <f aca="true" t="shared" si="9" ref="B26:G26">SUM(B19:B25)</f>
        <v>116926</v>
      </c>
      <c r="C26" s="120">
        <f t="shared" si="9"/>
        <v>174329</v>
      </c>
      <c r="D26" s="120">
        <f t="shared" si="9"/>
        <v>150514</v>
      </c>
      <c r="E26" s="120">
        <f t="shared" si="9"/>
        <v>360957</v>
      </c>
      <c r="F26" s="120">
        <f t="shared" si="9"/>
        <v>127793</v>
      </c>
      <c r="G26" s="120">
        <f t="shared" si="9"/>
        <v>315786</v>
      </c>
      <c r="H26" s="121">
        <f t="shared" si="6"/>
        <v>1246305</v>
      </c>
      <c r="I26" s="120">
        <f aca="true" t="shared" si="10" ref="I26:P26">SUM(I19:I25)</f>
        <v>256369</v>
      </c>
      <c r="J26" s="120">
        <f t="shared" si="10"/>
        <v>232843</v>
      </c>
      <c r="K26" s="120">
        <f t="shared" si="10"/>
        <v>346561</v>
      </c>
      <c r="L26" s="120">
        <f t="shared" si="10"/>
        <v>319901</v>
      </c>
      <c r="M26" s="120">
        <f t="shared" si="10"/>
        <v>243061</v>
      </c>
      <c r="N26" s="120">
        <f t="shared" si="10"/>
        <v>360604</v>
      </c>
      <c r="O26" s="120">
        <f t="shared" si="10"/>
        <v>1759339</v>
      </c>
      <c r="P26" s="120">
        <f t="shared" si="10"/>
        <v>3005644</v>
      </c>
      <c r="Q26" s="122">
        <f>SUM(P26/P28)</f>
        <v>0.044059490171319805</v>
      </c>
    </row>
    <row r="27" spans="1:17" ht="15" thickBot="1" thickTop="1">
      <c r="A27" s="132"/>
      <c r="B27" s="106"/>
      <c r="C27" s="106"/>
      <c r="D27" s="106"/>
      <c r="E27" s="106"/>
      <c r="F27" s="106"/>
      <c r="G27" s="106"/>
      <c r="H27" s="133"/>
      <c r="I27" s="106"/>
      <c r="J27" s="106"/>
      <c r="K27" s="132"/>
      <c r="L27" s="132"/>
      <c r="M27" s="106"/>
      <c r="N27" s="106"/>
      <c r="O27" s="106"/>
      <c r="P27" s="106"/>
      <c r="Q27" s="134"/>
    </row>
    <row r="28" spans="1:17" ht="15" thickBot="1" thickTop="1">
      <c r="A28" s="135" t="s">
        <v>34</v>
      </c>
      <c r="B28" s="136">
        <f>SUM(B17+B26)</f>
        <v>4914513</v>
      </c>
      <c r="C28" s="136">
        <f aca="true" t="shared" si="11" ref="C28:J28">SUM(C17+C26)</f>
        <v>4905744</v>
      </c>
      <c r="D28" s="136">
        <f t="shared" si="11"/>
        <v>4570751</v>
      </c>
      <c r="E28" s="136">
        <f t="shared" si="11"/>
        <v>4853204</v>
      </c>
      <c r="F28" s="136">
        <f t="shared" si="11"/>
        <v>5313536</v>
      </c>
      <c r="G28" s="136">
        <f t="shared" si="11"/>
        <v>7392944</v>
      </c>
      <c r="H28" s="137">
        <f t="shared" si="11"/>
        <v>31950692</v>
      </c>
      <c r="I28" s="136">
        <f t="shared" si="11"/>
        <v>5857049</v>
      </c>
      <c r="J28" s="136">
        <f t="shared" si="11"/>
        <v>5792902</v>
      </c>
      <c r="K28" s="136">
        <f>SUM(K17,K26)</f>
        <v>6136749</v>
      </c>
      <c r="L28" s="136">
        <f>+L17+L26</f>
        <v>5643109</v>
      </c>
      <c r="M28" s="136">
        <f>SUM(M17+M26)</f>
        <v>6095585</v>
      </c>
      <c r="N28" s="136">
        <f>SUM(N17+N26)</f>
        <v>6741771</v>
      </c>
      <c r="O28" s="136">
        <f>SUM(O17+O26)</f>
        <v>36267165</v>
      </c>
      <c r="P28" s="136">
        <f>SUM(P17+P26)</f>
        <v>68217857</v>
      </c>
      <c r="Q28" s="138">
        <v>1</v>
      </c>
    </row>
    <row r="29" ht="12.75" thickTop="1"/>
  </sheetData>
  <sheetProtection/>
  <printOptions/>
  <pageMargins left="0.1968503937007874" right="0" top="2.3228346456692917" bottom="0.1968503937007874" header="0.11811023622047245" footer="0"/>
  <pageSetup horizontalDpi="600" verticalDpi="600" orientation="landscape" paperSize="9" scale="74" r:id="rId1"/>
  <headerFooter alignWithMargins="0">
    <oddHeader>&amp;C&amp;"Arial,Negrita"&amp;28EXPEDICION DE VALORES PARA VINOS NACIONALES E IMPORTADOS AÑO 2015 (expresado en litros)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C8">
      <selection activeCell="N12" sqref="N12"/>
    </sheetView>
  </sheetViews>
  <sheetFormatPr defaultColWidth="11.421875" defaultRowHeight="12.75"/>
  <cols>
    <col min="1" max="1" width="18.7109375" style="0" customWidth="1"/>
    <col min="2" max="7" width="10.140625" style="0" customWidth="1"/>
    <col min="8" max="8" width="11.28125" style="0" customWidth="1"/>
    <col min="9" max="14" width="10.140625" style="0" customWidth="1"/>
    <col min="15" max="16" width="11.28125" style="0" customWidth="1"/>
    <col min="17" max="17" width="10.140625" style="0" customWidth="1"/>
  </cols>
  <sheetData>
    <row r="1" spans="1:17" ht="15" thickBot="1" thickTop="1">
      <c r="A1" s="91" t="s">
        <v>55</v>
      </c>
      <c r="B1" s="92" t="s">
        <v>0</v>
      </c>
      <c r="C1" s="92" t="s">
        <v>72</v>
      </c>
      <c r="D1" s="92" t="s">
        <v>2</v>
      </c>
      <c r="E1" s="92" t="s">
        <v>3</v>
      </c>
      <c r="F1" s="92" t="s">
        <v>4</v>
      </c>
      <c r="G1" s="92" t="s">
        <v>5</v>
      </c>
      <c r="H1" s="93" t="s">
        <v>63</v>
      </c>
      <c r="I1" s="92" t="s">
        <v>7</v>
      </c>
      <c r="J1" s="92" t="s">
        <v>8</v>
      </c>
      <c r="K1" s="92" t="s">
        <v>73</v>
      </c>
      <c r="L1" s="92" t="s">
        <v>74</v>
      </c>
      <c r="M1" s="94" t="s">
        <v>75</v>
      </c>
      <c r="N1" s="92" t="s">
        <v>76</v>
      </c>
      <c r="O1" s="95" t="s">
        <v>71</v>
      </c>
      <c r="P1" s="95" t="s">
        <v>14</v>
      </c>
      <c r="Q1" s="95" t="s">
        <v>78</v>
      </c>
    </row>
    <row r="2" spans="1:17" ht="15" thickBot="1" thickTop="1">
      <c r="A2" s="96" t="s">
        <v>56</v>
      </c>
      <c r="B2" s="97"/>
      <c r="C2" s="98"/>
      <c r="D2" s="98"/>
      <c r="E2" s="98"/>
      <c r="F2" s="98"/>
      <c r="G2" s="98"/>
      <c r="H2" s="99" t="s">
        <v>77</v>
      </c>
      <c r="I2" s="100"/>
      <c r="J2" s="139"/>
      <c r="K2" s="98"/>
      <c r="L2" s="98"/>
      <c r="M2" s="98"/>
      <c r="N2" s="98"/>
      <c r="O2" s="101" t="s">
        <v>77</v>
      </c>
      <c r="P2" s="102"/>
      <c r="Q2" s="102"/>
    </row>
    <row r="3" spans="1:17" ht="15" thickBot="1" thickTop="1">
      <c r="A3" s="103" t="s">
        <v>16</v>
      </c>
      <c r="B3" s="104">
        <v>1703560</v>
      </c>
      <c r="C3" s="104">
        <v>2287610</v>
      </c>
      <c r="D3" s="104">
        <v>2354310</v>
      </c>
      <c r="E3" s="104">
        <v>2520190</v>
      </c>
      <c r="F3" s="104">
        <v>2195400</v>
      </c>
      <c r="G3" s="104">
        <v>2314680</v>
      </c>
      <c r="H3" s="105">
        <f aca="true" t="shared" si="0" ref="H3:H16">SUM(B3:G3)</f>
        <v>13375750</v>
      </c>
      <c r="I3" s="104">
        <v>2449590</v>
      </c>
      <c r="J3" s="104">
        <v>2309380</v>
      </c>
      <c r="K3" s="107">
        <v>2198000</v>
      </c>
      <c r="L3" s="107">
        <v>2577030</v>
      </c>
      <c r="M3" s="104">
        <v>2065640</v>
      </c>
      <c r="N3" s="104">
        <v>2754220</v>
      </c>
      <c r="O3" s="108">
        <f aca="true" t="shared" si="1" ref="O3:O16">SUM(I3:N3)</f>
        <v>14353860</v>
      </c>
      <c r="P3" s="109">
        <f aca="true" t="shared" si="2" ref="P3:P16">SUM(H3+O3)</f>
        <v>27729610</v>
      </c>
      <c r="Q3" s="110">
        <f>SUM(P3/$P$28)</f>
        <v>0.3988841042261855</v>
      </c>
    </row>
    <row r="4" spans="1:17" ht="15" thickBot="1" thickTop="1">
      <c r="A4" s="103" t="s">
        <v>17</v>
      </c>
      <c r="B4" s="104">
        <v>293050</v>
      </c>
      <c r="C4" s="104">
        <v>376110</v>
      </c>
      <c r="D4" s="104">
        <v>381270</v>
      </c>
      <c r="E4" s="104">
        <v>382740</v>
      </c>
      <c r="F4" s="104">
        <v>383250</v>
      </c>
      <c r="G4" s="104">
        <v>437700</v>
      </c>
      <c r="H4" s="105">
        <f t="shared" si="0"/>
        <v>2254120</v>
      </c>
      <c r="I4" s="104">
        <v>394128</v>
      </c>
      <c r="J4" s="104">
        <v>370265</v>
      </c>
      <c r="K4" s="107">
        <v>402630</v>
      </c>
      <c r="L4" s="107">
        <v>414308</v>
      </c>
      <c r="M4" s="104">
        <v>349070</v>
      </c>
      <c r="N4" s="104">
        <v>497680</v>
      </c>
      <c r="O4" s="108">
        <f t="shared" si="1"/>
        <v>2428081</v>
      </c>
      <c r="P4" s="109">
        <f t="shared" si="2"/>
        <v>4682201</v>
      </c>
      <c r="Q4" s="110">
        <f aca="true" t="shared" si="3" ref="Q4:Q25">SUM(P4/$P$28)</f>
        <v>0.0673523916020438</v>
      </c>
    </row>
    <row r="5" spans="1:17" ht="15" thickBot="1" thickTop="1">
      <c r="A5" s="111" t="s">
        <v>18</v>
      </c>
      <c r="B5" s="104">
        <v>306330</v>
      </c>
      <c r="C5" s="104">
        <v>367413</v>
      </c>
      <c r="D5" s="104">
        <v>378126</v>
      </c>
      <c r="E5" s="104">
        <v>457662</v>
      </c>
      <c r="F5" s="104">
        <v>464988</v>
      </c>
      <c r="G5" s="104">
        <v>437463</v>
      </c>
      <c r="H5" s="105">
        <f t="shared" si="0"/>
        <v>2411982</v>
      </c>
      <c r="I5" s="104">
        <v>452763</v>
      </c>
      <c r="J5" s="104">
        <v>386160</v>
      </c>
      <c r="K5" s="112">
        <v>451530</v>
      </c>
      <c r="L5" s="112">
        <v>380250</v>
      </c>
      <c r="M5" s="104">
        <v>381720</v>
      </c>
      <c r="N5" s="104">
        <v>496641</v>
      </c>
      <c r="O5" s="108">
        <f t="shared" si="1"/>
        <v>2549064</v>
      </c>
      <c r="P5" s="109">
        <f t="shared" si="2"/>
        <v>4961046</v>
      </c>
      <c r="Q5" s="110">
        <f t="shared" si="3"/>
        <v>0.07136351321691507</v>
      </c>
    </row>
    <row r="6" spans="1:17" ht="15" thickBot="1" thickTop="1">
      <c r="A6" s="113" t="s">
        <v>19</v>
      </c>
      <c r="B6" s="104">
        <v>179874</v>
      </c>
      <c r="C6" s="104">
        <v>247543</v>
      </c>
      <c r="D6" s="104">
        <v>288948</v>
      </c>
      <c r="E6" s="104">
        <v>224850</v>
      </c>
      <c r="F6" s="104">
        <v>432925</v>
      </c>
      <c r="G6" s="104">
        <v>251225</v>
      </c>
      <c r="H6" s="105">
        <f t="shared" si="0"/>
        <v>1625365</v>
      </c>
      <c r="I6" s="104">
        <v>396125</v>
      </c>
      <c r="J6" s="104">
        <v>232601</v>
      </c>
      <c r="K6" s="107">
        <v>271049</v>
      </c>
      <c r="L6" s="107">
        <v>402001</v>
      </c>
      <c r="M6" s="107">
        <v>208350</v>
      </c>
      <c r="N6" s="104">
        <v>344257</v>
      </c>
      <c r="O6" s="108">
        <f t="shared" si="1"/>
        <v>1854383</v>
      </c>
      <c r="P6" s="109">
        <f t="shared" si="2"/>
        <v>3479748</v>
      </c>
      <c r="Q6" s="110">
        <f t="shared" si="3"/>
        <v>0.05005537993188005</v>
      </c>
    </row>
    <row r="7" spans="1:17" ht="15" thickBot="1" thickTop="1">
      <c r="A7" s="103" t="s">
        <v>20</v>
      </c>
      <c r="B7" s="104">
        <v>36450</v>
      </c>
      <c r="C7" s="104">
        <v>45150</v>
      </c>
      <c r="D7" s="104">
        <v>21960</v>
      </c>
      <c r="E7" s="104">
        <v>40400</v>
      </c>
      <c r="F7" s="104">
        <v>50450</v>
      </c>
      <c r="G7" s="104">
        <v>61300</v>
      </c>
      <c r="H7" s="105">
        <f t="shared" si="0"/>
        <v>255710</v>
      </c>
      <c r="I7" s="104">
        <v>56800</v>
      </c>
      <c r="J7" s="104">
        <v>49850</v>
      </c>
      <c r="K7" s="107">
        <v>40050</v>
      </c>
      <c r="L7" s="107">
        <v>55100</v>
      </c>
      <c r="M7" s="104">
        <v>21050</v>
      </c>
      <c r="N7" s="104">
        <v>57500</v>
      </c>
      <c r="O7" s="108">
        <f t="shared" si="1"/>
        <v>280350</v>
      </c>
      <c r="P7" s="109">
        <f t="shared" si="2"/>
        <v>536060</v>
      </c>
      <c r="Q7" s="110">
        <f t="shared" si="3"/>
        <v>0.007711100621735718</v>
      </c>
    </row>
    <row r="8" spans="1:17" ht="15" thickBot="1" thickTop="1">
      <c r="A8" s="103" t="s">
        <v>21</v>
      </c>
      <c r="B8" s="104">
        <v>1618000</v>
      </c>
      <c r="C8" s="104">
        <v>1262000</v>
      </c>
      <c r="D8" s="104">
        <v>452000</v>
      </c>
      <c r="E8" s="104">
        <v>1065000</v>
      </c>
      <c r="F8" s="104">
        <v>1572000</v>
      </c>
      <c r="G8" s="104">
        <v>2097193</v>
      </c>
      <c r="H8" s="105">
        <f t="shared" si="0"/>
        <v>8066193</v>
      </c>
      <c r="I8" s="104">
        <v>1977000</v>
      </c>
      <c r="J8" s="104">
        <v>1945451</v>
      </c>
      <c r="K8" s="107">
        <v>1835000</v>
      </c>
      <c r="L8" s="107">
        <v>2026000</v>
      </c>
      <c r="M8" s="104">
        <v>1819734</v>
      </c>
      <c r="N8" s="104">
        <v>1496966</v>
      </c>
      <c r="O8" s="108">
        <f t="shared" si="1"/>
        <v>11100151</v>
      </c>
      <c r="P8" s="109">
        <f t="shared" si="2"/>
        <v>19166344</v>
      </c>
      <c r="Q8" s="110">
        <f t="shared" si="3"/>
        <v>0.27570347933962736</v>
      </c>
    </row>
    <row r="9" spans="1:17" ht="15" thickBot="1" thickTop="1">
      <c r="A9" s="103" t="s">
        <v>22</v>
      </c>
      <c r="B9" s="104">
        <v>19125</v>
      </c>
      <c r="C9" s="104">
        <v>13050</v>
      </c>
      <c r="D9" s="104">
        <v>11715</v>
      </c>
      <c r="E9" s="104">
        <v>16758</v>
      </c>
      <c r="F9" s="104">
        <v>19320</v>
      </c>
      <c r="G9" s="104">
        <v>30040</v>
      </c>
      <c r="H9" s="105">
        <f t="shared" si="0"/>
        <v>110008</v>
      </c>
      <c r="I9" s="104">
        <v>20025</v>
      </c>
      <c r="J9" s="104">
        <v>30283</v>
      </c>
      <c r="K9" s="107">
        <v>51537</v>
      </c>
      <c r="L9" s="107">
        <v>76750</v>
      </c>
      <c r="M9" s="104">
        <v>134025</v>
      </c>
      <c r="N9" s="104">
        <v>149185</v>
      </c>
      <c r="O9" s="108">
        <f t="shared" si="1"/>
        <v>461805</v>
      </c>
      <c r="P9" s="109">
        <f t="shared" si="2"/>
        <v>571813</v>
      </c>
      <c r="Q9" s="110">
        <f t="shared" si="3"/>
        <v>0.0082253993579386</v>
      </c>
    </row>
    <row r="10" spans="1:17" ht="15" thickBot="1" thickTop="1">
      <c r="A10" s="111" t="s">
        <v>23</v>
      </c>
      <c r="B10" s="104">
        <v>560</v>
      </c>
      <c r="C10" s="104">
        <v>997</v>
      </c>
      <c r="D10" s="104">
        <v>0</v>
      </c>
      <c r="E10" s="104">
        <v>1027</v>
      </c>
      <c r="F10" s="104">
        <v>1137</v>
      </c>
      <c r="G10" s="104">
        <v>633</v>
      </c>
      <c r="H10" s="105">
        <f t="shared" si="0"/>
        <v>4354</v>
      </c>
      <c r="I10" s="104">
        <v>1590</v>
      </c>
      <c r="J10" s="104">
        <v>324</v>
      </c>
      <c r="K10" s="112">
        <v>1595</v>
      </c>
      <c r="L10" s="112">
        <v>1587</v>
      </c>
      <c r="M10" s="104">
        <v>5020</v>
      </c>
      <c r="N10" s="104">
        <v>12017</v>
      </c>
      <c r="O10" s="108">
        <f t="shared" si="1"/>
        <v>22133</v>
      </c>
      <c r="P10" s="109">
        <f t="shared" si="2"/>
        <v>26487</v>
      </c>
      <c r="Q10" s="110">
        <f t="shared" si="3"/>
        <v>0.0003810094432860388</v>
      </c>
    </row>
    <row r="11" spans="1:17" ht="15" thickBot="1" thickTop="1">
      <c r="A11" s="114" t="s">
        <v>24</v>
      </c>
      <c r="B11" s="115">
        <v>178430</v>
      </c>
      <c r="C11" s="115">
        <v>175588</v>
      </c>
      <c r="D11" s="115">
        <v>255245</v>
      </c>
      <c r="E11" s="115">
        <v>196516</v>
      </c>
      <c r="F11" s="115">
        <v>440365</v>
      </c>
      <c r="G11" s="115">
        <v>374373</v>
      </c>
      <c r="H11" s="105">
        <f t="shared" si="0"/>
        <v>1620517</v>
      </c>
      <c r="I11" s="115">
        <v>360108</v>
      </c>
      <c r="J11" s="115">
        <v>323785</v>
      </c>
      <c r="K11" s="116">
        <v>379791</v>
      </c>
      <c r="L11" s="116">
        <v>378313</v>
      </c>
      <c r="M11" s="115">
        <v>364825</v>
      </c>
      <c r="N11" s="115">
        <v>479332</v>
      </c>
      <c r="O11" s="108">
        <f t="shared" si="1"/>
        <v>2286154</v>
      </c>
      <c r="P11" s="109">
        <f t="shared" si="2"/>
        <v>3906671</v>
      </c>
      <c r="Q11" s="110">
        <f t="shared" si="3"/>
        <v>0.05619656974409002</v>
      </c>
    </row>
    <row r="12" spans="1:17" ht="15" thickBot="1" thickTop="1">
      <c r="A12" s="111" t="s">
        <v>25</v>
      </c>
      <c r="B12" s="104">
        <v>13000</v>
      </c>
      <c r="C12" s="104">
        <v>33250</v>
      </c>
      <c r="D12" s="104">
        <v>84624</v>
      </c>
      <c r="E12" s="104">
        <v>95087</v>
      </c>
      <c r="F12" s="104">
        <v>92743</v>
      </c>
      <c r="G12" s="104">
        <v>42113</v>
      </c>
      <c r="H12" s="105">
        <f t="shared" si="0"/>
        <v>360817</v>
      </c>
      <c r="I12" s="104">
        <v>43166</v>
      </c>
      <c r="J12" s="104">
        <v>48095</v>
      </c>
      <c r="K12" s="112">
        <v>88039</v>
      </c>
      <c r="L12" s="112">
        <v>126410</v>
      </c>
      <c r="M12" s="104">
        <v>143316</v>
      </c>
      <c r="N12" s="104">
        <v>169127</v>
      </c>
      <c r="O12" s="108">
        <f t="shared" si="1"/>
        <v>618153</v>
      </c>
      <c r="P12" s="109">
        <f t="shared" si="2"/>
        <v>978970</v>
      </c>
      <c r="Q12" s="110">
        <f t="shared" si="3"/>
        <v>0.014082259776257537</v>
      </c>
    </row>
    <row r="13" spans="1:17" ht="15" thickBot="1" thickTop="1">
      <c r="A13" s="111" t="s">
        <v>26</v>
      </c>
      <c r="B13" s="104">
        <v>36260</v>
      </c>
      <c r="C13" s="104">
        <v>0</v>
      </c>
      <c r="D13" s="104">
        <v>47000</v>
      </c>
      <c r="E13" s="104">
        <v>32000</v>
      </c>
      <c r="F13" s="104">
        <v>0</v>
      </c>
      <c r="G13" s="104">
        <v>0</v>
      </c>
      <c r="H13" s="105">
        <f t="shared" si="0"/>
        <v>115260</v>
      </c>
      <c r="I13" s="104">
        <v>71000</v>
      </c>
      <c r="J13" s="104">
        <v>42900</v>
      </c>
      <c r="K13" s="112">
        <v>24350</v>
      </c>
      <c r="L13" s="112">
        <v>12750</v>
      </c>
      <c r="M13" s="104">
        <v>15000</v>
      </c>
      <c r="N13" s="104">
        <v>33000</v>
      </c>
      <c r="O13" s="108">
        <f t="shared" si="1"/>
        <v>199000</v>
      </c>
      <c r="P13" s="109">
        <f t="shared" si="2"/>
        <v>314260</v>
      </c>
      <c r="Q13" s="110">
        <f t="shared" si="3"/>
        <v>0.004520558298299941</v>
      </c>
    </row>
    <row r="14" spans="1:17" ht="15" thickBot="1" thickTop="1">
      <c r="A14" s="117" t="s">
        <v>27</v>
      </c>
      <c r="B14" s="115">
        <v>6900</v>
      </c>
      <c r="C14" s="115">
        <v>7940</v>
      </c>
      <c r="D14" s="115">
        <v>5500</v>
      </c>
      <c r="E14" s="115">
        <v>6138</v>
      </c>
      <c r="F14" s="115">
        <v>3290</v>
      </c>
      <c r="G14" s="115">
        <v>6145</v>
      </c>
      <c r="H14" s="105">
        <f t="shared" si="0"/>
        <v>35913</v>
      </c>
      <c r="I14" s="115">
        <v>3375</v>
      </c>
      <c r="J14" s="115">
        <v>3650</v>
      </c>
      <c r="K14" s="118">
        <v>6942</v>
      </c>
      <c r="L14" s="118">
        <v>9532</v>
      </c>
      <c r="M14" s="115">
        <v>10060</v>
      </c>
      <c r="N14" s="115">
        <v>11100</v>
      </c>
      <c r="O14" s="108">
        <f t="shared" si="1"/>
        <v>44659</v>
      </c>
      <c r="P14" s="109">
        <f t="shared" si="2"/>
        <v>80572</v>
      </c>
      <c r="Q14" s="110">
        <f t="shared" si="3"/>
        <v>0.001159009811018338</v>
      </c>
    </row>
    <row r="15" spans="1:17" ht="15" thickBot="1" thickTop="1">
      <c r="A15" s="111" t="s">
        <v>58</v>
      </c>
      <c r="B15" s="104">
        <v>1500</v>
      </c>
      <c r="C15" s="104">
        <v>1112</v>
      </c>
      <c r="D15" s="104">
        <v>750</v>
      </c>
      <c r="E15" s="104">
        <v>1500</v>
      </c>
      <c r="F15" s="104">
        <v>4125</v>
      </c>
      <c r="G15" s="104">
        <v>575</v>
      </c>
      <c r="H15" s="105">
        <f t="shared" si="0"/>
        <v>9562</v>
      </c>
      <c r="I15" s="104">
        <v>925</v>
      </c>
      <c r="J15" s="104">
        <v>750</v>
      </c>
      <c r="K15" s="112">
        <v>4271</v>
      </c>
      <c r="L15" s="112">
        <v>2436</v>
      </c>
      <c r="M15" s="104">
        <v>11588</v>
      </c>
      <c r="N15" s="104">
        <v>3875</v>
      </c>
      <c r="O15" s="108">
        <f t="shared" si="1"/>
        <v>23845</v>
      </c>
      <c r="P15" s="109">
        <f t="shared" si="2"/>
        <v>33407</v>
      </c>
      <c r="Q15" s="110">
        <f t="shared" si="3"/>
        <v>0.0004805520622137916</v>
      </c>
    </row>
    <row r="16" spans="1:17" ht="15" thickBot="1" thickTop="1">
      <c r="A16" s="111" t="s">
        <v>54</v>
      </c>
      <c r="B16" s="104">
        <v>7650</v>
      </c>
      <c r="C16" s="104">
        <v>5266</v>
      </c>
      <c r="D16" s="104">
        <v>2250</v>
      </c>
      <c r="E16" s="104">
        <v>2437</v>
      </c>
      <c r="F16" s="104">
        <v>2246</v>
      </c>
      <c r="G16" s="104">
        <v>5250</v>
      </c>
      <c r="H16" s="105">
        <f t="shared" si="0"/>
        <v>25099</v>
      </c>
      <c r="I16" s="104">
        <v>6938</v>
      </c>
      <c r="J16" s="104">
        <v>3750</v>
      </c>
      <c r="K16" s="112">
        <v>9938</v>
      </c>
      <c r="L16" s="112">
        <v>27187</v>
      </c>
      <c r="M16" s="104">
        <v>24562</v>
      </c>
      <c r="N16" s="104">
        <v>41925</v>
      </c>
      <c r="O16" s="108">
        <f t="shared" si="1"/>
        <v>114300</v>
      </c>
      <c r="P16" s="109">
        <f t="shared" si="2"/>
        <v>139399</v>
      </c>
      <c r="Q16" s="110">
        <f t="shared" si="3"/>
        <v>0.0020052227653048864</v>
      </c>
    </row>
    <row r="17" spans="1:17" ht="15" thickBot="1" thickTop="1">
      <c r="A17" s="119" t="s">
        <v>29</v>
      </c>
      <c r="B17" s="120">
        <f>SUM(B3:B16)</f>
        <v>4400689</v>
      </c>
      <c r="C17" s="120">
        <f aca="true" t="shared" si="4" ref="C17:H17">SUM(C3:C16)</f>
        <v>4823029</v>
      </c>
      <c r="D17" s="120">
        <f t="shared" si="4"/>
        <v>4283698</v>
      </c>
      <c r="E17" s="120">
        <f t="shared" si="4"/>
        <v>5042305</v>
      </c>
      <c r="F17" s="120">
        <f>SUM(F3:F16)</f>
        <v>5662239</v>
      </c>
      <c r="G17" s="120">
        <f t="shared" si="4"/>
        <v>6058690</v>
      </c>
      <c r="H17" s="121">
        <f t="shared" si="4"/>
        <v>30270650</v>
      </c>
      <c r="I17" s="120">
        <f>SUM(I3:I16)</f>
        <v>6233533</v>
      </c>
      <c r="J17" s="120">
        <f aca="true" t="shared" si="5" ref="J17:P17">SUM(J3:J16)</f>
        <v>5747244</v>
      </c>
      <c r="K17" s="120">
        <f t="shared" si="5"/>
        <v>5764722</v>
      </c>
      <c r="L17" s="120">
        <f t="shared" si="5"/>
        <v>6489654</v>
      </c>
      <c r="M17" s="120">
        <f t="shared" si="5"/>
        <v>5553960</v>
      </c>
      <c r="N17" s="120">
        <f>SUM(N3:N16)</f>
        <v>6546825</v>
      </c>
      <c r="O17" s="120">
        <f t="shared" si="5"/>
        <v>36335938</v>
      </c>
      <c r="P17" s="120">
        <f t="shared" si="5"/>
        <v>66606588</v>
      </c>
      <c r="Q17" s="140">
        <f t="shared" si="3"/>
        <v>0.9581205501967966</v>
      </c>
    </row>
    <row r="18" spans="1:17" ht="15" thickBot="1" thickTop="1">
      <c r="A18" s="123" t="s">
        <v>57</v>
      </c>
      <c r="B18" s="124"/>
      <c r="C18" s="124"/>
      <c r="D18" s="124"/>
      <c r="E18" s="124"/>
      <c r="F18" s="124"/>
      <c r="G18" s="124"/>
      <c r="H18" s="125"/>
      <c r="I18" s="124"/>
      <c r="J18" s="124"/>
      <c r="K18" s="126"/>
      <c r="L18" s="126"/>
      <c r="M18" s="124"/>
      <c r="N18" s="124"/>
      <c r="O18" s="124"/>
      <c r="P18" s="124"/>
      <c r="Q18" s="110"/>
    </row>
    <row r="19" spans="1:17" ht="15" thickBot="1" thickTop="1">
      <c r="A19" s="111" t="s">
        <v>30</v>
      </c>
      <c r="B19" s="104">
        <v>0</v>
      </c>
      <c r="C19" s="104">
        <v>2692</v>
      </c>
      <c r="D19" s="104">
        <v>9596</v>
      </c>
      <c r="E19" s="104">
        <v>0</v>
      </c>
      <c r="F19" s="104">
        <v>3593</v>
      </c>
      <c r="G19" s="104">
        <v>7336</v>
      </c>
      <c r="H19" s="105">
        <f aca="true" t="shared" si="6" ref="H19:H26">SUM(B19:G19)</f>
        <v>23217</v>
      </c>
      <c r="I19" s="104">
        <v>0</v>
      </c>
      <c r="J19" s="104">
        <v>0</v>
      </c>
      <c r="K19" s="104">
        <v>3367</v>
      </c>
      <c r="L19" s="104">
        <v>2692</v>
      </c>
      <c r="M19" s="104">
        <v>15355</v>
      </c>
      <c r="N19" s="104">
        <v>25910</v>
      </c>
      <c r="O19" s="108">
        <f aca="true" t="shared" si="7" ref="O19:O25">SUM(I19:N19)</f>
        <v>47324</v>
      </c>
      <c r="P19" s="109">
        <f aca="true" t="shared" si="8" ref="P19:P25">SUM(H19+O19)</f>
        <v>70541</v>
      </c>
      <c r="Q19" s="110">
        <f t="shared" si="3"/>
        <v>0.0010147161678876605</v>
      </c>
    </row>
    <row r="20" spans="1:17" ht="15" thickBot="1" thickTop="1">
      <c r="A20" s="111" t="s">
        <v>21</v>
      </c>
      <c r="B20" s="104">
        <v>25915</v>
      </c>
      <c r="C20" s="104">
        <v>0</v>
      </c>
      <c r="D20" s="104">
        <v>23020</v>
      </c>
      <c r="E20" s="104">
        <v>0</v>
      </c>
      <c r="F20" s="104">
        <v>0</v>
      </c>
      <c r="G20" s="104">
        <v>25915</v>
      </c>
      <c r="H20" s="105">
        <f t="shared" si="6"/>
        <v>74850</v>
      </c>
      <c r="I20" s="104">
        <v>23017</v>
      </c>
      <c r="J20" s="104">
        <v>0</v>
      </c>
      <c r="K20" s="104">
        <v>11762</v>
      </c>
      <c r="L20" s="104">
        <v>0</v>
      </c>
      <c r="M20" s="104">
        <v>50723</v>
      </c>
      <c r="N20" s="104">
        <v>0</v>
      </c>
      <c r="O20" s="108">
        <f t="shared" si="7"/>
        <v>85502</v>
      </c>
      <c r="P20" s="109">
        <f t="shared" si="8"/>
        <v>160352</v>
      </c>
      <c r="Q20" s="110">
        <f t="shared" si="3"/>
        <v>0.0023066268829917656</v>
      </c>
    </row>
    <row r="21" spans="1:17" ht="15" thickBot="1" thickTop="1">
      <c r="A21" s="128" t="s">
        <v>31</v>
      </c>
      <c r="B21" s="129">
        <v>85928</v>
      </c>
      <c r="C21" s="130">
        <v>109683</v>
      </c>
      <c r="D21" s="115">
        <v>100031</v>
      </c>
      <c r="E21" s="115">
        <v>136521</v>
      </c>
      <c r="F21" s="115">
        <v>210999</v>
      </c>
      <c r="G21" s="115">
        <v>164689</v>
      </c>
      <c r="H21" s="105">
        <f t="shared" si="6"/>
        <v>807851</v>
      </c>
      <c r="I21" s="115">
        <v>219070</v>
      </c>
      <c r="J21" s="115">
        <v>198072</v>
      </c>
      <c r="K21" s="115">
        <v>259686</v>
      </c>
      <c r="L21" s="115">
        <v>205764</v>
      </c>
      <c r="M21" s="115">
        <v>278330</v>
      </c>
      <c r="N21" s="115">
        <v>237157</v>
      </c>
      <c r="O21" s="108">
        <f t="shared" si="7"/>
        <v>1398079</v>
      </c>
      <c r="P21" s="109">
        <f t="shared" si="8"/>
        <v>2205930</v>
      </c>
      <c r="Q21" s="110">
        <f t="shared" si="3"/>
        <v>0.03173179904209505</v>
      </c>
    </row>
    <row r="22" spans="1:17" ht="15" thickBot="1" thickTop="1">
      <c r="A22" s="103" t="s">
        <v>27</v>
      </c>
      <c r="B22" s="104">
        <v>0</v>
      </c>
      <c r="C22" s="104">
        <v>0</v>
      </c>
      <c r="D22" s="104">
        <v>0</v>
      </c>
      <c r="E22" s="104">
        <v>220</v>
      </c>
      <c r="F22" s="104">
        <v>0</v>
      </c>
      <c r="G22" s="104">
        <v>446</v>
      </c>
      <c r="H22" s="105">
        <f t="shared" si="6"/>
        <v>666</v>
      </c>
      <c r="I22" s="104">
        <v>0</v>
      </c>
      <c r="J22" s="104">
        <v>0</v>
      </c>
      <c r="K22" s="104">
        <v>0</v>
      </c>
      <c r="L22" s="104">
        <v>4496</v>
      </c>
      <c r="M22" s="104">
        <v>500</v>
      </c>
      <c r="N22" s="104">
        <v>0</v>
      </c>
      <c r="O22" s="108">
        <f t="shared" si="7"/>
        <v>4996</v>
      </c>
      <c r="P22" s="109">
        <f t="shared" si="8"/>
        <v>5662</v>
      </c>
      <c r="Q22" s="110">
        <f t="shared" si="3"/>
        <v>8.144657635389254E-05</v>
      </c>
    </row>
    <row r="23" spans="1:17" ht="15" thickBot="1" thickTop="1">
      <c r="A23" s="117" t="s">
        <v>32</v>
      </c>
      <c r="B23" s="115">
        <v>4848</v>
      </c>
      <c r="C23" s="115">
        <v>36477</v>
      </c>
      <c r="D23" s="115">
        <v>7512</v>
      </c>
      <c r="E23" s="115">
        <v>6518</v>
      </c>
      <c r="F23" s="115">
        <v>22410</v>
      </c>
      <c r="G23" s="115">
        <v>36543</v>
      </c>
      <c r="H23" s="105">
        <f t="shared" si="6"/>
        <v>114308</v>
      </c>
      <c r="I23" s="115">
        <v>49872</v>
      </c>
      <c r="J23" s="115">
        <v>27707</v>
      </c>
      <c r="K23" s="115">
        <v>31018</v>
      </c>
      <c r="L23" s="115">
        <v>89675</v>
      </c>
      <c r="M23" s="115">
        <v>42278</v>
      </c>
      <c r="N23" s="115">
        <v>53867</v>
      </c>
      <c r="O23" s="108">
        <f t="shared" si="7"/>
        <v>294417</v>
      </c>
      <c r="P23" s="109">
        <f t="shared" si="8"/>
        <v>408725</v>
      </c>
      <c r="Q23" s="110">
        <f t="shared" si="3"/>
        <v>0.005879415740064417</v>
      </c>
    </row>
    <row r="24" spans="1:17" ht="15" thickBot="1" thickTop="1">
      <c r="A24" s="111" t="s">
        <v>25</v>
      </c>
      <c r="B24" s="104">
        <v>0</v>
      </c>
      <c r="C24" s="106">
        <v>0</v>
      </c>
      <c r="D24" s="104">
        <v>0</v>
      </c>
      <c r="E24" s="104">
        <v>0</v>
      </c>
      <c r="F24" s="104">
        <v>0</v>
      </c>
      <c r="G24" s="104">
        <v>0</v>
      </c>
      <c r="H24" s="105">
        <f t="shared" si="6"/>
        <v>0</v>
      </c>
      <c r="I24" s="104">
        <v>30082</v>
      </c>
      <c r="J24" s="104">
        <v>15039</v>
      </c>
      <c r="K24" s="104">
        <v>0</v>
      </c>
      <c r="L24" s="104">
        <v>0</v>
      </c>
      <c r="M24" s="104">
        <v>15043</v>
      </c>
      <c r="N24" s="104">
        <v>0</v>
      </c>
      <c r="O24" s="108">
        <f t="shared" si="7"/>
        <v>60164</v>
      </c>
      <c r="P24" s="109">
        <f t="shared" si="8"/>
        <v>60164</v>
      </c>
      <c r="Q24" s="110">
        <f t="shared" si="3"/>
        <v>0.0008654453938105953</v>
      </c>
    </row>
    <row r="25" spans="1:17" ht="15" thickBot="1" thickTop="1">
      <c r="A25" s="111" t="s">
        <v>26</v>
      </c>
      <c r="B25" s="104">
        <v>0</v>
      </c>
      <c r="C25" s="131">
        <v>0</v>
      </c>
      <c r="D25" s="104">
        <v>0</v>
      </c>
      <c r="E25" s="104">
        <v>0</v>
      </c>
      <c r="F25" s="104">
        <v>0</v>
      </c>
      <c r="G25" s="104">
        <v>0</v>
      </c>
      <c r="H25" s="105">
        <f t="shared" si="6"/>
        <v>0</v>
      </c>
      <c r="I25" s="104">
        <v>0</v>
      </c>
      <c r="J25" s="104">
        <v>0</v>
      </c>
      <c r="K25" s="104">
        <v>0</v>
      </c>
      <c r="L25" s="104">
        <v>0</v>
      </c>
      <c r="M25" s="104"/>
      <c r="N25" s="104">
        <v>0</v>
      </c>
      <c r="O25" s="108">
        <f t="shared" si="7"/>
        <v>0</v>
      </c>
      <c r="P25" s="109">
        <f t="shared" si="8"/>
        <v>0</v>
      </c>
      <c r="Q25" s="110">
        <f t="shared" si="3"/>
        <v>0</v>
      </c>
    </row>
    <row r="26" spans="1:17" ht="15" thickBot="1" thickTop="1">
      <c r="A26" s="119" t="s">
        <v>33</v>
      </c>
      <c r="B26" s="120">
        <f aca="true" t="shared" si="9" ref="B26:G26">SUM(B19:B25)</f>
        <v>116691</v>
      </c>
      <c r="C26" s="120">
        <f t="shared" si="9"/>
        <v>148852</v>
      </c>
      <c r="D26" s="120">
        <f t="shared" si="9"/>
        <v>140159</v>
      </c>
      <c r="E26" s="120">
        <f t="shared" si="9"/>
        <v>143259</v>
      </c>
      <c r="F26" s="120">
        <f t="shared" si="9"/>
        <v>237002</v>
      </c>
      <c r="G26" s="120">
        <f t="shared" si="9"/>
        <v>234929</v>
      </c>
      <c r="H26" s="121">
        <f t="shared" si="6"/>
        <v>1020892</v>
      </c>
      <c r="I26" s="120">
        <f aca="true" t="shared" si="10" ref="I26:P26">SUM(I19:I25)</f>
        <v>322041</v>
      </c>
      <c r="J26" s="120">
        <f t="shared" si="10"/>
        <v>240818</v>
      </c>
      <c r="K26" s="120">
        <f t="shared" si="10"/>
        <v>305833</v>
      </c>
      <c r="L26" s="120">
        <f t="shared" si="10"/>
        <v>302627</v>
      </c>
      <c r="M26" s="120">
        <f t="shared" si="10"/>
        <v>402229</v>
      </c>
      <c r="N26" s="120">
        <f t="shared" si="10"/>
        <v>316934</v>
      </c>
      <c r="O26" s="120">
        <f t="shared" si="10"/>
        <v>1890482</v>
      </c>
      <c r="P26" s="120">
        <f t="shared" si="10"/>
        <v>2911374</v>
      </c>
      <c r="Q26" s="122">
        <f>SUM(P26/P28)</f>
        <v>0.04187944980320338</v>
      </c>
    </row>
    <row r="27" spans="1:17" ht="15" thickBot="1" thickTop="1">
      <c r="A27" s="132"/>
      <c r="B27" s="106"/>
      <c r="C27" s="106"/>
      <c r="D27" s="106"/>
      <c r="E27" s="106"/>
      <c r="F27" s="106"/>
      <c r="G27" s="106"/>
      <c r="H27" s="133"/>
      <c r="I27" s="106"/>
      <c r="J27" s="106"/>
      <c r="K27" s="132"/>
      <c r="L27" s="132"/>
      <c r="M27" s="106"/>
      <c r="N27" s="106"/>
      <c r="O27" s="106"/>
      <c r="P27" s="106"/>
      <c r="Q27" s="134"/>
    </row>
    <row r="28" spans="1:17" ht="15" thickBot="1" thickTop="1">
      <c r="A28" s="135" t="s">
        <v>34</v>
      </c>
      <c r="B28" s="136">
        <f>SUM(B17+B26)</f>
        <v>4517380</v>
      </c>
      <c r="C28" s="136">
        <f aca="true" t="shared" si="11" ref="C28:J28">SUM(C17+C26)</f>
        <v>4971881</v>
      </c>
      <c r="D28" s="136">
        <f t="shared" si="11"/>
        <v>4423857</v>
      </c>
      <c r="E28" s="136">
        <f t="shared" si="11"/>
        <v>5185564</v>
      </c>
      <c r="F28" s="136">
        <f t="shared" si="11"/>
        <v>5899241</v>
      </c>
      <c r="G28" s="136">
        <f t="shared" si="11"/>
        <v>6293619</v>
      </c>
      <c r="H28" s="137">
        <f t="shared" si="11"/>
        <v>31291542</v>
      </c>
      <c r="I28" s="136">
        <f t="shared" si="11"/>
        <v>6555574</v>
      </c>
      <c r="J28" s="136">
        <f t="shared" si="11"/>
        <v>5988062</v>
      </c>
      <c r="K28" s="136">
        <f>SUM(K17,K26)</f>
        <v>6070555</v>
      </c>
      <c r="L28" s="136">
        <f>+L17+L26</f>
        <v>6792281</v>
      </c>
      <c r="M28" s="136">
        <f>SUM(M17+M26)</f>
        <v>5956189</v>
      </c>
      <c r="N28" s="136">
        <f>SUM(N17+N26)</f>
        <v>6863759</v>
      </c>
      <c r="O28" s="136">
        <f>SUM(O17+O26)</f>
        <v>38226420</v>
      </c>
      <c r="P28" s="136">
        <f>SUM(P17+P26)</f>
        <v>69517962</v>
      </c>
      <c r="Q28" s="138">
        <v>1</v>
      </c>
    </row>
    <row r="29" ht="12.75" thickTop="1"/>
    <row r="30" spans="1:16" ht="12.75">
      <c r="A30" s="18"/>
      <c r="H30" s="17"/>
      <c r="P30" s="17" t="s">
        <v>70</v>
      </c>
    </row>
  </sheetData>
  <sheetProtection/>
  <printOptions/>
  <pageMargins left="0.1968503937007874" right="0" top="2.3228346456692917" bottom="0.1968503937007874" header="0.11811023622047245" footer="0"/>
  <pageSetup horizontalDpi="600" verticalDpi="600" orientation="landscape" paperSize="9" scale="74" r:id="rId1"/>
  <headerFooter alignWithMargins="0">
    <oddHeader>&amp;C&amp;"Arial,Negrita"&amp;28EXPEDICION DE VALORES PARA VINOS NACIONALES E IMPORTADOS AÑO 2014 (expresado en litros)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I.NA.VI.</dc:creator>
  <cp:keywords/>
  <dc:description/>
  <cp:lastModifiedBy>Candela Gambelín</cp:lastModifiedBy>
  <cp:lastPrinted>2023-04-12T14:40:02Z</cp:lastPrinted>
  <dcterms:created xsi:type="dcterms:W3CDTF">1998-09-22T20:11:13Z</dcterms:created>
  <dcterms:modified xsi:type="dcterms:W3CDTF">2023-05-03T17:11:53Z</dcterms:modified>
  <cp:category/>
  <cp:version/>
  <cp:contentType/>
  <cp:contentStatus/>
</cp:coreProperties>
</file>